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590" activeTab="0"/>
  </bookViews>
  <sheets>
    <sheet name="Cuadro evolución" sheetId="1" r:id="rId1"/>
  </sheets>
  <definedNames>
    <definedName name="An">'Cuadro evolución'!$B$5</definedName>
    <definedName name="_xlnm.Print_Area" localSheetId="0">'Cuadro evolución'!$A$1:$I$135</definedName>
    <definedName name="comision_var">'Cuadro evolución'!$B$9</definedName>
    <definedName name="gto_adm">'Cuadro evolución'!$B$11</definedName>
    <definedName name="i">'Cuadro evolución'!$B$8</definedName>
    <definedName name="n">'Cuadro evolución'!$B$4</definedName>
    <definedName name="seguro">'Cuadro evolución'!$B$10</definedName>
    <definedName name="solver_adj" localSheetId="0" hidden="1">'Cuadro evolución'!#REF!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'Cuadro evolución'!#REF!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933.77</definedName>
  </definedNames>
  <calcPr fullCalcOnLoad="1"/>
</workbook>
</file>

<file path=xl/sharedStrings.xml><?xml version="1.0" encoding="utf-8"?>
<sst xmlns="http://schemas.openxmlformats.org/spreadsheetml/2006/main" count="26" uniqueCount="25">
  <si>
    <t>T.E.M.:</t>
  </si>
  <si>
    <t>Deuda Inicial</t>
  </si>
  <si>
    <t>Intereses</t>
  </si>
  <si>
    <t>Deuda Pendiente</t>
  </si>
  <si>
    <t>Cuota</t>
  </si>
  <si>
    <t>Seguro</t>
  </si>
  <si>
    <t>Gto adm. S/cuota</t>
  </si>
  <si>
    <t>Plazo</t>
  </si>
  <si>
    <t>Sin gto adm.</t>
  </si>
  <si>
    <t>Gto adm.Fijo</t>
  </si>
  <si>
    <t>Amortización acumulada</t>
  </si>
  <si>
    <t>Amortización</t>
  </si>
  <si>
    <t>Gasto Admin. Fijo</t>
  </si>
  <si>
    <t>Comision s/Inter.</t>
  </si>
  <si>
    <t>Fecha Acuerdo:</t>
  </si>
  <si>
    <t>Vto. Primera cuota:</t>
  </si>
  <si>
    <t>Fecha Vencimento</t>
  </si>
  <si>
    <t>Las cuotas vencen los días 15 de cada mes o día hábil inmediato siguiente</t>
  </si>
  <si>
    <t>SIMULADOR DE PRESTAMOS PERSONALES</t>
  </si>
  <si>
    <t>Monto del Prestamo</t>
  </si>
  <si>
    <t>CFT:</t>
  </si>
  <si>
    <t>Cuota Estimada</t>
  </si>
  <si>
    <t>Fondo de
Contingencias</t>
  </si>
  <si>
    <t>Tasa Nominal Anual:</t>
  </si>
  <si>
    <t>Tasa Efectiva Anual: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</si>
</sst>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0.0000000"/>
    <numFmt numFmtId="194" formatCode="&quot;$&quot;\ #,##0.00"/>
    <numFmt numFmtId="195" formatCode="0.000%"/>
    <numFmt numFmtId="196" formatCode="0.0000%"/>
    <numFmt numFmtId="197" formatCode="#,##0.000000000000"/>
    <numFmt numFmtId="198" formatCode="[$-2C0A]dddd\,\ dd&quot; de &quot;mmmm&quot; de &quot;yyyy"/>
    <numFmt numFmtId="199" formatCode="0.00000%"/>
    <numFmt numFmtId="200" formatCode="0.000000%"/>
    <numFmt numFmtId="201" formatCode="0.0000000%"/>
    <numFmt numFmtId="202" formatCode="0.00000000%"/>
    <numFmt numFmtId="203" formatCode="[$-C0A]dddd\,\ d&quot; de &quot;mmmm&quot; de &quot;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194" fontId="4" fillId="33" borderId="0" xfId="0" applyNumberFormat="1" applyFont="1" applyFill="1" applyAlignment="1" applyProtection="1">
      <alignment/>
      <protection locked="0"/>
    </xf>
    <xf numFmtId="10" fontId="4" fillId="33" borderId="0" xfId="0" applyNumberFormat="1" applyFont="1" applyFill="1" applyAlignment="1" applyProtection="1">
      <alignment/>
      <protection locked="0"/>
    </xf>
    <xf numFmtId="10" fontId="3" fillId="33" borderId="0" xfId="56" applyNumberFormat="1" applyFont="1" applyFill="1" applyAlignment="1">
      <alignment/>
    </xf>
    <xf numFmtId="0" fontId="5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69" fontId="3" fillId="33" borderId="0" xfId="0" applyNumberFormat="1" applyFont="1" applyFill="1" applyAlignment="1">
      <alignment/>
    </xf>
    <xf numFmtId="14" fontId="4" fillId="33" borderId="0" xfId="0" applyNumberFormat="1" applyFont="1" applyFill="1" applyAlignment="1" applyProtection="1">
      <alignment/>
      <protection locked="0"/>
    </xf>
    <xf numFmtId="169" fontId="6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169" fontId="3" fillId="33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3" fillId="19" borderId="0" xfId="0" applyFont="1" applyFill="1" applyAlignment="1">
      <alignment/>
    </xf>
    <xf numFmtId="0" fontId="7" fillId="18" borderId="10" xfId="54" applyFont="1" applyFill="1" applyBorder="1">
      <alignment/>
      <protection/>
    </xf>
    <xf numFmtId="0" fontId="8" fillId="19" borderId="0" xfId="0" applyFont="1" applyFill="1" applyAlignment="1">
      <alignment/>
    </xf>
    <xf numFmtId="10" fontId="7" fillId="18" borderId="10" xfId="54" applyNumberFormat="1" applyFont="1" applyFill="1" applyBorder="1" applyProtection="1">
      <alignment/>
      <protection/>
    </xf>
    <xf numFmtId="10" fontId="4" fillId="34" borderId="10" xfId="0" applyNumberFormat="1" applyFont="1" applyFill="1" applyBorder="1" applyAlignment="1" applyProtection="1">
      <alignment/>
      <protection/>
    </xf>
    <xf numFmtId="10" fontId="4" fillId="33" borderId="0" xfId="0" applyNumberFormat="1" applyFont="1" applyFill="1" applyAlignment="1" applyProtection="1">
      <alignment/>
      <protection/>
    </xf>
    <xf numFmtId="10" fontId="4" fillId="34" borderId="12" xfId="0" applyNumberFormat="1" applyFont="1" applyFill="1" applyBorder="1" applyAlignment="1" applyProtection="1">
      <alignment/>
      <protection/>
    </xf>
    <xf numFmtId="169" fontId="8" fillId="19" borderId="0" xfId="0" applyNumberFormat="1" applyFont="1" applyFill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/>
      <protection/>
    </xf>
    <xf numFmtId="169" fontId="3" fillId="33" borderId="0" xfId="0" applyNumberFormat="1" applyFont="1" applyFill="1" applyBorder="1" applyAlignment="1" applyProtection="1">
      <alignment/>
      <protection/>
    </xf>
    <xf numFmtId="169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2" fontId="47" fillId="33" borderId="0" xfId="0" applyNumberFormat="1" applyFont="1" applyFill="1" applyAlignment="1">
      <alignment/>
    </xf>
    <xf numFmtId="196" fontId="48" fillId="33" borderId="0" xfId="0" applyNumberFormat="1" applyFont="1" applyFill="1" applyBorder="1" applyAlignment="1">
      <alignment/>
    </xf>
    <xf numFmtId="10" fontId="48" fillId="33" borderId="0" xfId="0" applyNumberFormat="1" applyFont="1" applyFill="1" applyBorder="1" applyAlignment="1">
      <alignment/>
    </xf>
    <xf numFmtId="169" fontId="49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169" fontId="50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14" fontId="3" fillId="33" borderId="0" xfId="0" applyNumberFormat="1" applyFont="1" applyFill="1" applyBorder="1" applyAlignment="1" applyProtection="1">
      <alignment/>
      <protection/>
    </xf>
    <xf numFmtId="0" fontId="49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0" xfId="0" applyFont="1" applyFill="1" applyAlignment="1" applyProtection="1">
      <alignment horizontal="center"/>
      <protection locked="0"/>
    </xf>
    <xf numFmtId="0" fontId="51" fillId="35" borderId="11" xfId="0" applyFont="1" applyFill="1" applyBorder="1" applyAlignment="1">
      <alignment horizontal="center"/>
    </xf>
    <xf numFmtId="0" fontId="51" fillId="35" borderId="16" xfId="0" applyFont="1" applyFill="1" applyBorder="1" applyAlignment="1">
      <alignment horizontal="center"/>
    </xf>
    <xf numFmtId="0" fontId="51" fillId="35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2"/>
  <sheetViews>
    <sheetView tabSelected="1" workbookViewId="0" topLeftCell="A1">
      <selection activeCell="K34" sqref="K34"/>
    </sheetView>
  </sheetViews>
  <sheetFormatPr defaultColWidth="11.421875" defaultRowHeight="12.75"/>
  <cols>
    <col min="1" max="1" width="18.421875" style="1" customWidth="1"/>
    <col min="2" max="2" width="13.57421875" style="1" customWidth="1"/>
    <col min="3" max="3" width="11.7109375" style="1" customWidth="1"/>
    <col min="4" max="4" width="10.140625" style="1" customWidth="1"/>
    <col min="5" max="5" width="12.140625" style="1" customWidth="1"/>
    <col min="6" max="7" width="11.28125" style="1" customWidth="1"/>
    <col min="8" max="8" width="11.8515625" style="1" bestFit="1" customWidth="1"/>
    <col min="9" max="9" width="11.8515625" style="1" customWidth="1"/>
    <col min="10" max="10" width="10.140625" style="1" customWidth="1"/>
    <col min="11" max="11" width="11.421875" style="1" customWidth="1"/>
    <col min="12" max="12" width="11.421875" style="2" customWidth="1"/>
    <col min="13" max="16384" width="11.421875" style="1" customWidth="1"/>
  </cols>
  <sheetData>
    <row r="2" spans="1:10" ht="12.75">
      <c r="A2" s="45" t="s">
        <v>18</v>
      </c>
      <c r="B2" s="46"/>
      <c r="C2" s="46"/>
      <c r="D2" s="46"/>
      <c r="E2" s="46"/>
      <c r="F2" s="46"/>
      <c r="G2" s="46"/>
      <c r="H2" s="46"/>
      <c r="I2" s="46"/>
      <c r="J2" s="47"/>
    </row>
    <row r="4" spans="1:8" ht="15.75" customHeight="1">
      <c r="A4" s="3" t="s">
        <v>7</v>
      </c>
      <c r="B4" s="4">
        <v>12</v>
      </c>
      <c r="D4" s="44"/>
      <c r="E4" s="44"/>
      <c r="F4" s="44"/>
      <c r="G4" s="44"/>
      <c r="H4" s="44"/>
    </row>
    <row r="5" spans="1:2" ht="15.75" customHeight="1">
      <c r="A5" s="3" t="s">
        <v>19</v>
      </c>
      <c r="B5" s="5">
        <v>300000</v>
      </c>
    </row>
    <row r="6" spans="1:2" ht="15.75" customHeight="1">
      <c r="A6" s="19" t="s">
        <v>23</v>
      </c>
      <c r="B6" s="21">
        <f>(((1+B7)^(1/12))-1)*12</f>
        <v>0.38729087714827326</v>
      </c>
    </row>
    <row r="7" spans="1:6" ht="15.75" customHeight="1">
      <c r="A7" s="16" t="s">
        <v>24</v>
      </c>
      <c r="B7" s="22">
        <v>0.464</v>
      </c>
      <c r="F7" s="6"/>
    </row>
    <row r="8" spans="1:3" ht="15.75" customHeight="1">
      <c r="A8" s="16" t="s">
        <v>0</v>
      </c>
      <c r="B8" s="22">
        <f>POWER(1+$B$7,1/12)-1</f>
        <v>0.032274239762356105</v>
      </c>
      <c r="C8" s="7"/>
    </row>
    <row r="9" spans="1:16" ht="15.75" customHeight="1">
      <c r="A9" s="3" t="s">
        <v>13</v>
      </c>
      <c r="B9" s="23">
        <v>0</v>
      </c>
      <c r="C9" s="6"/>
      <c r="D9" s="6"/>
      <c r="E9" s="6"/>
      <c r="F9" s="6"/>
      <c r="G9" s="20" t="s">
        <v>21</v>
      </c>
      <c r="H9" s="18"/>
      <c r="I9" s="25">
        <f>(PMT((i*(1+comision_var))+seguro+$B$13,n,-An))*(1+gto_adm)</f>
        <v>31498.971453671256</v>
      </c>
      <c r="J9" s="36" t="s">
        <v>8</v>
      </c>
      <c r="K9" s="37">
        <f>(PMT((i*(1+comision_var))+seguro+$B$13,n,-An))</f>
        <v>30730.703857240253</v>
      </c>
      <c r="L9" s="29"/>
      <c r="M9" s="30"/>
      <c r="P9" s="2"/>
    </row>
    <row r="10" spans="1:9" ht="15.75" customHeight="1">
      <c r="A10" s="3" t="s">
        <v>5</v>
      </c>
      <c r="B10" s="23">
        <v>0.001</v>
      </c>
      <c r="C10" s="10"/>
      <c r="F10" s="8" t="s">
        <v>9</v>
      </c>
      <c r="G10" s="37">
        <f>I9-K9</f>
        <v>768.2675964310038</v>
      </c>
      <c r="H10" s="29"/>
      <c r="I10" s="28"/>
    </row>
    <row r="11" spans="1:9" ht="15.75" customHeight="1">
      <c r="A11" s="3" t="s">
        <v>6</v>
      </c>
      <c r="B11" s="23">
        <v>0.025</v>
      </c>
      <c r="C11" s="9"/>
      <c r="E11" s="11"/>
      <c r="G11" s="29"/>
      <c r="H11" s="29"/>
      <c r="I11" s="29"/>
    </row>
    <row r="12" spans="1:9" ht="15.75" customHeight="1">
      <c r="A12" s="17" t="s">
        <v>20</v>
      </c>
      <c r="B12" s="24">
        <f>+B7+seguro+gto_adm</f>
        <v>0.49000000000000005</v>
      </c>
      <c r="E12" s="11"/>
      <c r="G12" s="29"/>
      <c r="H12" s="29"/>
      <c r="I12" s="29"/>
    </row>
    <row r="13" spans="1:5" ht="15.75" customHeight="1">
      <c r="A13" s="3" t="s">
        <v>14</v>
      </c>
      <c r="B13" s="31"/>
      <c r="C13" s="12">
        <f ca="1">TODAY()</f>
        <v>44874</v>
      </c>
      <c r="D13" s="3"/>
      <c r="E13" s="13" t="s">
        <v>17</v>
      </c>
    </row>
    <row r="14" spans="1:11" ht="15.75" customHeight="1" thickBot="1">
      <c r="A14" s="3" t="s">
        <v>15</v>
      </c>
      <c r="B14" s="32"/>
      <c r="C14" s="12">
        <f>("15/"&amp;(MONTH(C13+30))&amp;"/"&amp;YEAR(C13+30))+1-1</f>
        <v>44910</v>
      </c>
      <c r="D14" s="3"/>
      <c r="E14" s="14"/>
      <c r="F14" s="14"/>
      <c r="G14" s="3"/>
      <c r="H14" s="3"/>
      <c r="I14" s="3"/>
      <c r="J14" s="3"/>
      <c r="K14" s="14"/>
    </row>
    <row r="15" spans="1:10" ht="39" thickBot="1">
      <c r="A15" s="41" t="s">
        <v>4</v>
      </c>
      <c r="B15" s="42" t="s">
        <v>1</v>
      </c>
      <c r="C15" s="41" t="s">
        <v>2</v>
      </c>
      <c r="D15" s="42" t="s">
        <v>12</v>
      </c>
      <c r="E15" s="41" t="s">
        <v>22</v>
      </c>
      <c r="F15" s="41" t="s">
        <v>11</v>
      </c>
      <c r="G15" s="41" t="s">
        <v>10</v>
      </c>
      <c r="H15" s="41" t="s">
        <v>3</v>
      </c>
      <c r="I15" s="41" t="s">
        <v>4</v>
      </c>
      <c r="J15" s="43" t="s">
        <v>16</v>
      </c>
    </row>
    <row r="16" spans="1:14" ht="12.75">
      <c r="A16" s="38">
        <v>1</v>
      </c>
      <c r="B16" s="27">
        <f>B5</f>
        <v>300000</v>
      </c>
      <c r="C16" s="26">
        <f>i/30*(C14-C13)*B16</f>
        <v>11618.726314448197</v>
      </c>
      <c r="D16" s="26">
        <f>((PMT((i*(1+comision_var))+seguro+$B$13,n,-An))*(1+gto_adm))-((PMT((i*(1+comision_var))+seguro+$B$13,n,-An)))</f>
        <v>768.2675964310038</v>
      </c>
      <c r="E16" s="26">
        <f>seguro*B16</f>
        <v>300</v>
      </c>
      <c r="F16" s="27">
        <f>I9-(E16+D16+(An*i))</f>
        <v>20748.43192853342</v>
      </c>
      <c r="G16" s="27">
        <f>F16</f>
        <v>20748.43192853342</v>
      </c>
      <c r="H16" s="27">
        <f>B16-G16</f>
        <v>279251.5680714666</v>
      </c>
      <c r="I16" s="27">
        <f>SUM(C16:F16)</f>
        <v>33435.42583941262</v>
      </c>
      <c r="J16" s="39">
        <f>C14</f>
        <v>44910</v>
      </c>
      <c r="K16" s="15"/>
      <c r="M16" s="2"/>
      <c r="N16" s="2"/>
    </row>
    <row r="17" spans="1:14" ht="12.75">
      <c r="A17" s="38">
        <v>2</v>
      </c>
      <c r="B17" s="27">
        <f>H16</f>
        <v>279251.5680714666</v>
      </c>
      <c r="C17" s="26">
        <f>i*B17</f>
        <v>9012.63206195242</v>
      </c>
      <c r="D17" s="26">
        <f>D16</f>
        <v>768.2675964310038</v>
      </c>
      <c r="E17" s="26">
        <f>seguro*B17</f>
        <v>279.2515680714666</v>
      </c>
      <c r="F17" s="27">
        <f>$I$9-(E17+D17+C17)</f>
        <v>21438.82022721637</v>
      </c>
      <c r="G17" s="27">
        <f>G16+F17</f>
        <v>42187.25215574979</v>
      </c>
      <c r="H17" s="27">
        <f>H16-F17</f>
        <v>257812.7478442502</v>
      </c>
      <c r="I17" s="27">
        <f>SUM(C17:F17)</f>
        <v>31498.971453671256</v>
      </c>
      <c r="J17" s="27"/>
      <c r="K17" s="15"/>
      <c r="M17" s="2"/>
      <c r="N17" s="2"/>
    </row>
    <row r="18" spans="1:14" ht="12.75">
      <c r="A18" s="38">
        <v>3</v>
      </c>
      <c r="B18" s="27">
        <f aca="true" t="shared" si="0" ref="B18:B26">H17</f>
        <v>257812.7478442502</v>
      </c>
      <c r="C18" s="26">
        <f aca="true" t="shared" si="1" ref="C18:C26">i*B18</f>
        <v>8320.710437717187</v>
      </c>
      <c r="D18" s="26">
        <f aca="true" t="shared" si="2" ref="D18:D26">D17</f>
        <v>768.2675964310038</v>
      </c>
      <c r="E18" s="26">
        <f aca="true" t="shared" si="3" ref="E18:E26">seguro*B18</f>
        <v>257.8127478442502</v>
      </c>
      <c r="F18" s="27">
        <f aca="true" t="shared" si="4" ref="F18:F26">$I$9-(E18+D18+C18)</f>
        <v>22152.180671678816</v>
      </c>
      <c r="G18" s="27">
        <f aca="true" t="shared" si="5" ref="G18:G26">G17+F18</f>
        <v>64339.43282742861</v>
      </c>
      <c r="H18" s="27">
        <f aca="true" t="shared" si="6" ref="H18:H26">H17-F18</f>
        <v>235660.56717257138</v>
      </c>
      <c r="I18" s="27">
        <f aca="true" t="shared" si="7" ref="I18:I26">SUM(C18:F18)</f>
        <v>31498.971453671256</v>
      </c>
      <c r="J18" s="27"/>
      <c r="K18" s="15"/>
      <c r="M18" s="2"/>
      <c r="N18" s="2"/>
    </row>
    <row r="19" spans="1:14" ht="12.75">
      <c r="A19" s="38">
        <v>4</v>
      </c>
      <c r="B19" s="27">
        <f t="shared" si="0"/>
        <v>235660.56717257138</v>
      </c>
      <c r="C19" s="26">
        <f t="shared" si="1"/>
        <v>7605.765647460395</v>
      </c>
      <c r="D19" s="26">
        <f t="shared" si="2"/>
        <v>768.2675964310038</v>
      </c>
      <c r="E19" s="26">
        <f t="shared" si="3"/>
        <v>235.66056717257138</v>
      </c>
      <c r="F19" s="27">
        <f t="shared" si="4"/>
        <v>22889.27764260729</v>
      </c>
      <c r="G19" s="27">
        <f t="shared" si="5"/>
        <v>87228.7104700359</v>
      </c>
      <c r="H19" s="27">
        <f t="shared" si="6"/>
        <v>212771.2895299641</v>
      </c>
      <c r="I19" s="27">
        <f t="shared" si="7"/>
        <v>31498.971453671256</v>
      </c>
      <c r="J19" s="27"/>
      <c r="K19" s="15"/>
      <c r="M19" s="2"/>
      <c r="N19" s="2"/>
    </row>
    <row r="20" spans="1:14" ht="12.75">
      <c r="A20" s="38">
        <v>5</v>
      </c>
      <c r="B20" s="27">
        <f t="shared" si="0"/>
        <v>212771.2895299641</v>
      </c>
      <c r="C20" s="26">
        <f t="shared" si="1"/>
        <v>6867.031612835751</v>
      </c>
      <c r="D20" s="26">
        <f t="shared" si="2"/>
        <v>768.2675964310038</v>
      </c>
      <c r="E20" s="26">
        <f t="shared" si="3"/>
        <v>212.7712895299641</v>
      </c>
      <c r="F20" s="27">
        <f t="shared" si="4"/>
        <v>23650.900954874538</v>
      </c>
      <c r="G20" s="27">
        <f t="shared" si="5"/>
        <v>110879.61142491044</v>
      </c>
      <c r="H20" s="27">
        <f t="shared" si="6"/>
        <v>189120.38857508957</v>
      </c>
      <c r="I20" s="27">
        <f t="shared" si="7"/>
        <v>31498.971453671256</v>
      </c>
      <c r="J20" s="27"/>
      <c r="K20" s="15"/>
      <c r="M20" s="2"/>
      <c r="N20" s="2"/>
    </row>
    <row r="21" spans="1:14" ht="12.75">
      <c r="A21" s="38">
        <v>6</v>
      </c>
      <c r="B21" s="27">
        <f t="shared" si="0"/>
        <v>189120.38857508957</v>
      </c>
      <c r="C21" s="26">
        <f t="shared" si="1"/>
        <v>6103.716764822393</v>
      </c>
      <c r="D21" s="26">
        <f t="shared" si="2"/>
        <v>768.2675964310038</v>
      </c>
      <c r="E21" s="26">
        <f t="shared" si="3"/>
        <v>189.12038857508958</v>
      </c>
      <c r="F21" s="27">
        <f t="shared" si="4"/>
        <v>24437.86670384277</v>
      </c>
      <c r="G21" s="27">
        <f t="shared" si="5"/>
        <v>135317.47812875322</v>
      </c>
      <c r="H21" s="27">
        <f t="shared" si="6"/>
        <v>164682.5218712468</v>
      </c>
      <c r="I21" s="27">
        <f t="shared" si="7"/>
        <v>31498.971453671256</v>
      </c>
      <c r="J21" s="27"/>
      <c r="K21" s="15"/>
      <c r="M21" s="2"/>
      <c r="N21" s="2"/>
    </row>
    <row r="22" spans="1:14" ht="12.75">
      <c r="A22" s="38">
        <v>7</v>
      </c>
      <c r="B22" s="27">
        <f t="shared" si="0"/>
        <v>164682.5218712468</v>
      </c>
      <c r="C22" s="26">
        <f t="shared" si="1"/>
        <v>5315.003195542073</v>
      </c>
      <c r="D22" s="26">
        <f t="shared" si="2"/>
        <v>768.2675964310038</v>
      </c>
      <c r="E22" s="26">
        <f t="shared" si="3"/>
        <v>164.68252187124682</v>
      </c>
      <c r="F22" s="27">
        <f t="shared" si="4"/>
        <v>25251.018139826934</v>
      </c>
      <c r="G22" s="27">
        <f t="shared" si="5"/>
        <v>160568.49626858014</v>
      </c>
      <c r="H22" s="27">
        <f t="shared" si="6"/>
        <v>139431.50373141986</v>
      </c>
      <c r="I22" s="27">
        <f t="shared" si="7"/>
        <v>31498.971453671256</v>
      </c>
      <c r="J22" s="27"/>
      <c r="K22" s="15"/>
      <c r="M22" s="2"/>
      <c r="N22" s="2"/>
    </row>
    <row r="23" spans="1:14" ht="12.75">
      <c r="A23" s="38">
        <v>8</v>
      </c>
      <c r="B23" s="27">
        <f t="shared" si="0"/>
        <v>139431.50373141986</v>
      </c>
      <c r="C23" s="26">
        <f t="shared" si="1"/>
        <v>4500.045781853694</v>
      </c>
      <c r="D23" s="26">
        <f t="shared" si="2"/>
        <v>768.2675964310038</v>
      </c>
      <c r="E23" s="26">
        <f t="shared" si="3"/>
        <v>139.43150373141987</v>
      </c>
      <c r="F23" s="27">
        <f t="shared" si="4"/>
        <v>26091.226571655137</v>
      </c>
      <c r="G23" s="27">
        <f t="shared" si="5"/>
        <v>186659.72284023528</v>
      </c>
      <c r="H23" s="27">
        <f t="shared" si="6"/>
        <v>113340.27715976472</v>
      </c>
      <c r="I23" s="27">
        <f t="shared" si="7"/>
        <v>31498.971453671256</v>
      </c>
      <c r="J23" s="27"/>
      <c r="K23" s="15"/>
      <c r="M23" s="2"/>
      <c r="N23" s="2"/>
    </row>
    <row r="24" spans="1:14" ht="12.75">
      <c r="A24" s="38">
        <v>9</v>
      </c>
      <c r="B24" s="27">
        <f t="shared" si="0"/>
        <v>113340.27715976472</v>
      </c>
      <c r="C24" s="26">
        <f t="shared" si="1"/>
        <v>3657.9712797861403</v>
      </c>
      <c r="D24" s="26">
        <f t="shared" si="2"/>
        <v>768.2675964310038</v>
      </c>
      <c r="E24" s="26">
        <f t="shared" si="3"/>
        <v>113.34027715976472</v>
      </c>
      <c r="F24" s="27">
        <f t="shared" si="4"/>
        <v>26959.39230029435</v>
      </c>
      <c r="G24" s="27">
        <f t="shared" si="5"/>
        <v>213619.11514052964</v>
      </c>
      <c r="H24" s="27">
        <f t="shared" si="6"/>
        <v>86380.88485947037</v>
      </c>
      <c r="I24" s="27">
        <f t="shared" si="7"/>
        <v>31498.971453671256</v>
      </c>
      <c r="J24" s="27"/>
      <c r="K24" s="15"/>
      <c r="M24" s="2"/>
      <c r="N24" s="2"/>
    </row>
    <row r="25" spans="1:14" ht="12.75">
      <c r="A25" s="38">
        <v>10</v>
      </c>
      <c r="B25" s="27">
        <f t="shared" si="0"/>
        <v>86380.88485947037</v>
      </c>
      <c r="C25" s="26">
        <f t="shared" si="1"/>
        <v>2787.8773888390233</v>
      </c>
      <c r="D25" s="26">
        <f t="shared" si="2"/>
        <v>768.2675964310038</v>
      </c>
      <c r="E25" s="26">
        <f t="shared" si="3"/>
        <v>86.38088485947037</v>
      </c>
      <c r="F25" s="27">
        <f t="shared" si="4"/>
        <v>27856.445583541758</v>
      </c>
      <c r="G25" s="27">
        <f t="shared" si="5"/>
        <v>241475.5607240714</v>
      </c>
      <c r="H25" s="27">
        <f t="shared" si="6"/>
        <v>58524.43927592861</v>
      </c>
      <c r="I25" s="27">
        <f t="shared" si="7"/>
        <v>31498.971453671256</v>
      </c>
      <c r="J25" s="27"/>
      <c r="K25" s="15"/>
      <c r="M25" s="2"/>
      <c r="N25" s="2"/>
    </row>
    <row r="26" spans="1:14" ht="12.75">
      <c r="A26" s="38">
        <v>11</v>
      </c>
      <c r="B26" s="27">
        <f t="shared" si="0"/>
        <v>58524.43927592861</v>
      </c>
      <c r="C26" s="26">
        <f t="shared" si="1"/>
        <v>1888.8317851487707</v>
      </c>
      <c r="D26" s="26">
        <f t="shared" si="2"/>
        <v>768.2675964310038</v>
      </c>
      <c r="E26" s="26">
        <f t="shared" si="3"/>
        <v>58.524439275928614</v>
      </c>
      <c r="F26" s="27">
        <f t="shared" si="4"/>
        <v>28783.347632815552</v>
      </c>
      <c r="G26" s="27">
        <f t="shared" si="5"/>
        <v>270258.90835688694</v>
      </c>
      <c r="H26" s="27">
        <f t="shared" si="6"/>
        <v>29741.09164311306</v>
      </c>
      <c r="I26" s="27">
        <f t="shared" si="7"/>
        <v>31498.971453671256</v>
      </c>
      <c r="J26" s="27"/>
      <c r="K26" s="15"/>
      <c r="M26" s="2"/>
      <c r="N26" s="2"/>
    </row>
    <row r="27" spans="1:14" ht="12.75">
      <c r="A27" s="38">
        <v>12</v>
      </c>
      <c r="B27" s="27">
        <f aca="true" t="shared" si="8" ref="B27:B58">IF(A27&lt;=n,H26,0)</f>
        <v>29741.09164311306</v>
      </c>
      <c r="C27" s="26">
        <f aca="true" t="shared" si="9" ref="C27:C58">IF(A27&lt;=n,i*B27,0)</f>
        <v>959.8711224840364</v>
      </c>
      <c r="D27" s="26">
        <f aca="true" t="shared" si="10" ref="D27:D58">IF(A27&lt;=n,D26,0)</f>
        <v>768.2675964310038</v>
      </c>
      <c r="E27" s="26">
        <f aca="true" t="shared" si="11" ref="E27:E58">IF(A27&lt;=n,seguro*B27,0)</f>
        <v>29.741091643113062</v>
      </c>
      <c r="F27" s="27">
        <f aca="true" t="shared" si="12" ref="F27:F58">IF(A27&lt;=n,$I$9-(E27+D27+C27),0)</f>
        <v>29741.091643113105</v>
      </c>
      <c r="G27" s="27">
        <f aca="true" t="shared" si="13" ref="G27:G58">IF(A27&lt;=n,G26+F27,0)</f>
        <v>300000.00000000006</v>
      </c>
      <c r="H27" s="27">
        <f aca="true" t="shared" si="14" ref="H27:H58">IF(A27&lt;=n,H26-F27,0)</f>
        <v>-4.3655745685100555E-11</v>
      </c>
      <c r="I27" s="27">
        <f aca="true" t="shared" si="15" ref="I27:I58">IF(A27&lt;=n,SUM(C27:F27),0)</f>
        <v>31498.971453671256</v>
      </c>
      <c r="J27" s="27"/>
      <c r="K27" s="15"/>
      <c r="M27" s="2"/>
      <c r="N27" s="2"/>
    </row>
    <row r="28" spans="1:14" ht="12.75">
      <c r="A28" s="38">
        <v>13</v>
      </c>
      <c r="B28" s="27">
        <f t="shared" si="8"/>
        <v>0</v>
      </c>
      <c r="C28" s="26">
        <f t="shared" si="9"/>
        <v>0</v>
      </c>
      <c r="D28" s="26">
        <f t="shared" si="10"/>
        <v>0</v>
      </c>
      <c r="E28" s="26">
        <f t="shared" si="11"/>
        <v>0</v>
      </c>
      <c r="F28" s="27">
        <f t="shared" si="12"/>
        <v>0</v>
      </c>
      <c r="G28" s="27">
        <f t="shared" si="13"/>
        <v>0</v>
      </c>
      <c r="H28" s="27">
        <f t="shared" si="14"/>
        <v>0</v>
      </c>
      <c r="I28" s="27">
        <f t="shared" si="15"/>
        <v>0</v>
      </c>
      <c r="J28" s="27"/>
      <c r="K28" s="15"/>
      <c r="M28" s="2"/>
      <c r="N28" s="2"/>
    </row>
    <row r="29" spans="1:14" ht="12.75">
      <c r="A29" s="38">
        <v>14</v>
      </c>
      <c r="B29" s="27">
        <f t="shared" si="8"/>
        <v>0</v>
      </c>
      <c r="C29" s="26">
        <f t="shared" si="9"/>
        <v>0</v>
      </c>
      <c r="D29" s="26">
        <f t="shared" si="10"/>
        <v>0</v>
      </c>
      <c r="E29" s="26">
        <f t="shared" si="11"/>
        <v>0</v>
      </c>
      <c r="F29" s="27">
        <f t="shared" si="12"/>
        <v>0</v>
      </c>
      <c r="G29" s="27">
        <f t="shared" si="13"/>
        <v>0</v>
      </c>
      <c r="H29" s="27">
        <f t="shared" si="14"/>
        <v>0</v>
      </c>
      <c r="I29" s="27">
        <f t="shared" si="15"/>
        <v>0</v>
      </c>
      <c r="J29" s="27"/>
      <c r="K29" s="15"/>
      <c r="M29" s="2"/>
      <c r="N29" s="2"/>
    </row>
    <row r="30" spans="1:14" ht="12.75">
      <c r="A30" s="38">
        <v>15</v>
      </c>
      <c r="B30" s="27">
        <f t="shared" si="8"/>
        <v>0</v>
      </c>
      <c r="C30" s="26">
        <f t="shared" si="9"/>
        <v>0</v>
      </c>
      <c r="D30" s="26">
        <f t="shared" si="10"/>
        <v>0</v>
      </c>
      <c r="E30" s="26">
        <f t="shared" si="11"/>
        <v>0</v>
      </c>
      <c r="F30" s="27">
        <f t="shared" si="12"/>
        <v>0</v>
      </c>
      <c r="G30" s="27">
        <f t="shared" si="13"/>
        <v>0</v>
      </c>
      <c r="H30" s="27">
        <f t="shared" si="14"/>
        <v>0</v>
      </c>
      <c r="I30" s="27">
        <f t="shared" si="15"/>
        <v>0</v>
      </c>
      <c r="J30" s="27"/>
      <c r="K30" s="15"/>
      <c r="M30" s="2"/>
      <c r="N30" s="2"/>
    </row>
    <row r="31" spans="1:14" ht="12.75">
      <c r="A31" s="38">
        <v>16</v>
      </c>
      <c r="B31" s="27">
        <f t="shared" si="8"/>
        <v>0</v>
      </c>
      <c r="C31" s="26">
        <f t="shared" si="9"/>
        <v>0</v>
      </c>
      <c r="D31" s="26">
        <f t="shared" si="10"/>
        <v>0</v>
      </c>
      <c r="E31" s="26">
        <f t="shared" si="11"/>
        <v>0</v>
      </c>
      <c r="F31" s="27">
        <f t="shared" si="12"/>
        <v>0</v>
      </c>
      <c r="G31" s="27">
        <f t="shared" si="13"/>
        <v>0</v>
      </c>
      <c r="H31" s="27">
        <f t="shared" si="14"/>
        <v>0</v>
      </c>
      <c r="I31" s="27">
        <f t="shared" si="15"/>
        <v>0</v>
      </c>
      <c r="J31" s="27"/>
      <c r="K31" s="15"/>
      <c r="M31" s="2"/>
      <c r="N31" s="2"/>
    </row>
    <row r="32" spans="1:14" ht="12.75">
      <c r="A32" s="38">
        <v>17</v>
      </c>
      <c r="B32" s="27">
        <f t="shared" si="8"/>
        <v>0</v>
      </c>
      <c r="C32" s="26">
        <f t="shared" si="9"/>
        <v>0</v>
      </c>
      <c r="D32" s="26">
        <f t="shared" si="10"/>
        <v>0</v>
      </c>
      <c r="E32" s="26">
        <f t="shared" si="11"/>
        <v>0</v>
      </c>
      <c r="F32" s="27">
        <f t="shared" si="12"/>
        <v>0</v>
      </c>
      <c r="G32" s="27">
        <f t="shared" si="13"/>
        <v>0</v>
      </c>
      <c r="H32" s="27">
        <f t="shared" si="14"/>
        <v>0</v>
      </c>
      <c r="I32" s="27">
        <f t="shared" si="15"/>
        <v>0</v>
      </c>
      <c r="J32" s="27"/>
      <c r="K32" s="15"/>
      <c r="M32" s="2"/>
      <c r="N32" s="2"/>
    </row>
    <row r="33" spans="1:14" ht="12.75">
      <c r="A33" s="38">
        <v>18</v>
      </c>
      <c r="B33" s="27">
        <f t="shared" si="8"/>
        <v>0</v>
      </c>
      <c r="C33" s="26">
        <f t="shared" si="9"/>
        <v>0</v>
      </c>
      <c r="D33" s="26">
        <f t="shared" si="10"/>
        <v>0</v>
      </c>
      <c r="E33" s="26">
        <f t="shared" si="11"/>
        <v>0</v>
      </c>
      <c r="F33" s="27">
        <f t="shared" si="12"/>
        <v>0</v>
      </c>
      <c r="G33" s="27">
        <f t="shared" si="13"/>
        <v>0</v>
      </c>
      <c r="H33" s="27">
        <f t="shared" si="14"/>
        <v>0</v>
      </c>
      <c r="I33" s="27">
        <f t="shared" si="15"/>
        <v>0</v>
      </c>
      <c r="J33" s="27"/>
      <c r="K33" s="15"/>
      <c r="M33" s="2"/>
      <c r="N33" s="2"/>
    </row>
    <row r="34" spans="1:14" ht="12.75">
      <c r="A34" s="38">
        <v>19</v>
      </c>
      <c r="B34" s="27">
        <f t="shared" si="8"/>
        <v>0</v>
      </c>
      <c r="C34" s="26">
        <f t="shared" si="9"/>
        <v>0</v>
      </c>
      <c r="D34" s="26">
        <f t="shared" si="10"/>
        <v>0</v>
      </c>
      <c r="E34" s="26">
        <f t="shared" si="11"/>
        <v>0</v>
      </c>
      <c r="F34" s="27">
        <f t="shared" si="12"/>
        <v>0</v>
      </c>
      <c r="G34" s="27">
        <f t="shared" si="13"/>
        <v>0</v>
      </c>
      <c r="H34" s="27">
        <f t="shared" si="14"/>
        <v>0</v>
      </c>
      <c r="I34" s="27">
        <f t="shared" si="15"/>
        <v>0</v>
      </c>
      <c r="J34" s="27"/>
      <c r="K34" s="15"/>
      <c r="M34" s="2"/>
      <c r="N34" s="2"/>
    </row>
    <row r="35" spans="1:14" ht="12.75">
      <c r="A35" s="38">
        <v>20</v>
      </c>
      <c r="B35" s="27">
        <f t="shared" si="8"/>
        <v>0</v>
      </c>
      <c r="C35" s="26">
        <f t="shared" si="9"/>
        <v>0</v>
      </c>
      <c r="D35" s="26">
        <f t="shared" si="10"/>
        <v>0</v>
      </c>
      <c r="E35" s="26">
        <f t="shared" si="11"/>
        <v>0</v>
      </c>
      <c r="F35" s="27">
        <f t="shared" si="12"/>
        <v>0</v>
      </c>
      <c r="G35" s="27">
        <f t="shared" si="13"/>
        <v>0</v>
      </c>
      <c r="H35" s="27">
        <f t="shared" si="14"/>
        <v>0</v>
      </c>
      <c r="I35" s="27">
        <f t="shared" si="15"/>
        <v>0</v>
      </c>
      <c r="J35" s="27"/>
      <c r="K35" s="15"/>
      <c r="M35" s="2"/>
      <c r="N35" s="2"/>
    </row>
    <row r="36" spans="1:14" ht="12.75">
      <c r="A36" s="38">
        <v>21</v>
      </c>
      <c r="B36" s="27">
        <f t="shared" si="8"/>
        <v>0</v>
      </c>
      <c r="C36" s="26">
        <f t="shared" si="9"/>
        <v>0</v>
      </c>
      <c r="D36" s="26">
        <f t="shared" si="10"/>
        <v>0</v>
      </c>
      <c r="E36" s="26">
        <f t="shared" si="11"/>
        <v>0</v>
      </c>
      <c r="F36" s="27">
        <f t="shared" si="12"/>
        <v>0</v>
      </c>
      <c r="G36" s="27">
        <f t="shared" si="13"/>
        <v>0</v>
      </c>
      <c r="H36" s="27">
        <f t="shared" si="14"/>
        <v>0</v>
      </c>
      <c r="I36" s="27">
        <f t="shared" si="15"/>
        <v>0</v>
      </c>
      <c r="J36" s="27"/>
      <c r="K36" s="15"/>
      <c r="M36" s="2"/>
      <c r="N36" s="2"/>
    </row>
    <row r="37" spans="1:14" ht="12.75">
      <c r="A37" s="38">
        <v>22</v>
      </c>
      <c r="B37" s="27">
        <f t="shared" si="8"/>
        <v>0</v>
      </c>
      <c r="C37" s="26">
        <f t="shared" si="9"/>
        <v>0</v>
      </c>
      <c r="D37" s="26">
        <f t="shared" si="10"/>
        <v>0</v>
      </c>
      <c r="E37" s="26">
        <f t="shared" si="11"/>
        <v>0</v>
      </c>
      <c r="F37" s="27">
        <f t="shared" si="12"/>
        <v>0</v>
      </c>
      <c r="G37" s="27">
        <f t="shared" si="13"/>
        <v>0</v>
      </c>
      <c r="H37" s="27">
        <f t="shared" si="14"/>
        <v>0</v>
      </c>
      <c r="I37" s="27">
        <f t="shared" si="15"/>
        <v>0</v>
      </c>
      <c r="J37" s="27"/>
      <c r="K37" s="15"/>
      <c r="M37" s="2"/>
      <c r="N37" s="2"/>
    </row>
    <row r="38" spans="1:14" ht="12.75">
      <c r="A38" s="38">
        <v>23</v>
      </c>
      <c r="B38" s="27">
        <f t="shared" si="8"/>
        <v>0</v>
      </c>
      <c r="C38" s="26">
        <f t="shared" si="9"/>
        <v>0</v>
      </c>
      <c r="D38" s="26">
        <f t="shared" si="10"/>
        <v>0</v>
      </c>
      <c r="E38" s="26">
        <f t="shared" si="11"/>
        <v>0</v>
      </c>
      <c r="F38" s="27">
        <f t="shared" si="12"/>
        <v>0</v>
      </c>
      <c r="G38" s="27">
        <f t="shared" si="13"/>
        <v>0</v>
      </c>
      <c r="H38" s="27">
        <f t="shared" si="14"/>
        <v>0</v>
      </c>
      <c r="I38" s="27">
        <f t="shared" si="15"/>
        <v>0</v>
      </c>
      <c r="J38" s="27"/>
      <c r="K38" s="15"/>
      <c r="M38" s="2"/>
      <c r="N38" s="2"/>
    </row>
    <row r="39" spans="1:14" ht="12.75">
      <c r="A39" s="38">
        <v>24</v>
      </c>
      <c r="B39" s="27">
        <f t="shared" si="8"/>
        <v>0</v>
      </c>
      <c r="C39" s="26">
        <f t="shared" si="9"/>
        <v>0</v>
      </c>
      <c r="D39" s="26">
        <f t="shared" si="10"/>
        <v>0</v>
      </c>
      <c r="E39" s="26">
        <f t="shared" si="11"/>
        <v>0</v>
      </c>
      <c r="F39" s="27">
        <f t="shared" si="12"/>
        <v>0</v>
      </c>
      <c r="G39" s="27">
        <f t="shared" si="13"/>
        <v>0</v>
      </c>
      <c r="H39" s="27">
        <f t="shared" si="14"/>
        <v>0</v>
      </c>
      <c r="I39" s="27">
        <f t="shared" si="15"/>
        <v>0</v>
      </c>
      <c r="J39" s="27"/>
      <c r="K39" s="15"/>
      <c r="M39" s="2"/>
      <c r="N39" s="2"/>
    </row>
    <row r="40" spans="1:14" ht="12.75">
      <c r="A40" s="38">
        <v>25</v>
      </c>
      <c r="B40" s="27">
        <f t="shared" si="8"/>
        <v>0</v>
      </c>
      <c r="C40" s="26">
        <f t="shared" si="9"/>
        <v>0</v>
      </c>
      <c r="D40" s="26">
        <f t="shared" si="10"/>
        <v>0</v>
      </c>
      <c r="E40" s="26">
        <f t="shared" si="11"/>
        <v>0</v>
      </c>
      <c r="F40" s="27">
        <f t="shared" si="12"/>
        <v>0</v>
      </c>
      <c r="G40" s="27">
        <f t="shared" si="13"/>
        <v>0</v>
      </c>
      <c r="H40" s="27">
        <f t="shared" si="14"/>
        <v>0</v>
      </c>
      <c r="I40" s="27">
        <f t="shared" si="15"/>
        <v>0</v>
      </c>
      <c r="J40" s="27"/>
      <c r="K40" s="15"/>
      <c r="M40" s="2"/>
      <c r="N40" s="2"/>
    </row>
    <row r="41" spans="1:14" ht="12.75">
      <c r="A41" s="38">
        <v>26</v>
      </c>
      <c r="B41" s="27">
        <f t="shared" si="8"/>
        <v>0</v>
      </c>
      <c r="C41" s="26">
        <f t="shared" si="9"/>
        <v>0</v>
      </c>
      <c r="D41" s="26">
        <f t="shared" si="10"/>
        <v>0</v>
      </c>
      <c r="E41" s="26">
        <f t="shared" si="11"/>
        <v>0</v>
      </c>
      <c r="F41" s="27">
        <f t="shared" si="12"/>
        <v>0</v>
      </c>
      <c r="G41" s="27">
        <f t="shared" si="13"/>
        <v>0</v>
      </c>
      <c r="H41" s="27">
        <f t="shared" si="14"/>
        <v>0</v>
      </c>
      <c r="I41" s="27">
        <f t="shared" si="15"/>
        <v>0</v>
      </c>
      <c r="J41" s="27"/>
      <c r="K41" s="15"/>
      <c r="M41" s="2"/>
      <c r="N41" s="2"/>
    </row>
    <row r="42" spans="1:14" ht="12.75">
      <c r="A42" s="38">
        <v>27</v>
      </c>
      <c r="B42" s="27">
        <f t="shared" si="8"/>
        <v>0</v>
      </c>
      <c r="C42" s="26">
        <f t="shared" si="9"/>
        <v>0</v>
      </c>
      <c r="D42" s="26">
        <f t="shared" si="10"/>
        <v>0</v>
      </c>
      <c r="E42" s="26">
        <f t="shared" si="11"/>
        <v>0</v>
      </c>
      <c r="F42" s="27">
        <f t="shared" si="12"/>
        <v>0</v>
      </c>
      <c r="G42" s="27">
        <f t="shared" si="13"/>
        <v>0</v>
      </c>
      <c r="H42" s="27">
        <f t="shared" si="14"/>
        <v>0</v>
      </c>
      <c r="I42" s="27">
        <f t="shared" si="15"/>
        <v>0</v>
      </c>
      <c r="J42" s="27"/>
      <c r="K42" s="15"/>
      <c r="M42" s="2"/>
      <c r="N42" s="2"/>
    </row>
    <row r="43" spans="1:14" ht="12.75">
      <c r="A43" s="38">
        <v>28</v>
      </c>
      <c r="B43" s="27">
        <f t="shared" si="8"/>
        <v>0</v>
      </c>
      <c r="C43" s="26">
        <f t="shared" si="9"/>
        <v>0</v>
      </c>
      <c r="D43" s="26">
        <f t="shared" si="10"/>
        <v>0</v>
      </c>
      <c r="E43" s="26">
        <f t="shared" si="11"/>
        <v>0</v>
      </c>
      <c r="F43" s="27">
        <f t="shared" si="12"/>
        <v>0</v>
      </c>
      <c r="G43" s="27">
        <f t="shared" si="13"/>
        <v>0</v>
      </c>
      <c r="H43" s="27">
        <f t="shared" si="14"/>
        <v>0</v>
      </c>
      <c r="I43" s="27">
        <f t="shared" si="15"/>
        <v>0</v>
      </c>
      <c r="J43" s="27"/>
      <c r="K43" s="15"/>
      <c r="M43" s="2"/>
      <c r="N43" s="2"/>
    </row>
    <row r="44" spans="1:14" ht="12.75">
      <c r="A44" s="38">
        <v>29</v>
      </c>
      <c r="B44" s="27">
        <f t="shared" si="8"/>
        <v>0</v>
      </c>
      <c r="C44" s="26">
        <f t="shared" si="9"/>
        <v>0</v>
      </c>
      <c r="D44" s="26">
        <f t="shared" si="10"/>
        <v>0</v>
      </c>
      <c r="E44" s="26">
        <f t="shared" si="11"/>
        <v>0</v>
      </c>
      <c r="F44" s="27">
        <f t="shared" si="12"/>
        <v>0</v>
      </c>
      <c r="G44" s="27">
        <f t="shared" si="13"/>
        <v>0</v>
      </c>
      <c r="H44" s="27">
        <f t="shared" si="14"/>
        <v>0</v>
      </c>
      <c r="I44" s="27">
        <f t="shared" si="15"/>
        <v>0</v>
      </c>
      <c r="J44" s="27"/>
      <c r="K44" s="15"/>
      <c r="M44" s="2"/>
      <c r="N44" s="2"/>
    </row>
    <row r="45" spans="1:14" ht="12.75">
      <c r="A45" s="38">
        <v>30</v>
      </c>
      <c r="B45" s="27">
        <f t="shared" si="8"/>
        <v>0</v>
      </c>
      <c r="C45" s="26">
        <f t="shared" si="9"/>
        <v>0</v>
      </c>
      <c r="D45" s="26">
        <f t="shared" si="10"/>
        <v>0</v>
      </c>
      <c r="E45" s="26">
        <f t="shared" si="11"/>
        <v>0</v>
      </c>
      <c r="F45" s="27">
        <f t="shared" si="12"/>
        <v>0</v>
      </c>
      <c r="G45" s="27">
        <f t="shared" si="13"/>
        <v>0</v>
      </c>
      <c r="H45" s="27">
        <f t="shared" si="14"/>
        <v>0</v>
      </c>
      <c r="I45" s="27">
        <f t="shared" si="15"/>
        <v>0</v>
      </c>
      <c r="J45" s="27"/>
      <c r="K45" s="15"/>
      <c r="M45" s="2"/>
      <c r="N45" s="2"/>
    </row>
    <row r="46" spans="1:14" ht="12.75">
      <c r="A46" s="38">
        <v>31</v>
      </c>
      <c r="B46" s="27">
        <f t="shared" si="8"/>
        <v>0</v>
      </c>
      <c r="C46" s="26">
        <f t="shared" si="9"/>
        <v>0</v>
      </c>
      <c r="D46" s="26">
        <f t="shared" si="10"/>
        <v>0</v>
      </c>
      <c r="E46" s="26">
        <f t="shared" si="11"/>
        <v>0</v>
      </c>
      <c r="F46" s="27">
        <f t="shared" si="12"/>
        <v>0</v>
      </c>
      <c r="G46" s="27">
        <f t="shared" si="13"/>
        <v>0</v>
      </c>
      <c r="H46" s="27">
        <f t="shared" si="14"/>
        <v>0</v>
      </c>
      <c r="I46" s="27">
        <f t="shared" si="15"/>
        <v>0</v>
      </c>
      <c r="J46" s="27"/>
      <c r="K46" s="15"/>
      <c r="M46" s="2"/>
      <c r="N46" s="2"/>
    </row>
    <row r="47" spans="1:14" ht="12.75">
      <c r="A47" s="38">
        <v>32</v>
      </c>
      <c r="B47" s="27">
        <f t="shared" si="8"/>
        <v>0</v>
      </c>
      <c r="C47" s="26">
        <f t="shared" si="9"/>
        <v>0</v>
      </c>
      <c r="D47" s="26">
        <f t="shared" si="10"/>
        <v>0</v>
      </c>
      <c r="E47" s="26">
        <f t="shared" si="11"/>
        <v>0</v>
      </c>
      <c r="F47" s="27">
        <f t="shared" si="12"/>
        <v>0</v>
      </c>
      <c r="G47" s="27">
        <f t="shared" si="13"/>
        <v>0</v>
      </c>
      <c r="H47" s="27">
        <f t="shared" si="14"/>
        <v>0</v>
      </c>
      <c r="I47" s="27">
        <f t="shared" si="15"/>
        <v>0</v>
      </c>
      <c r="J47" s="27"/>
      <c r="K47" s="15"/>
      <c r="M47" s="2"/>
      <c r="N47" s="2"/>
    </row>
    <row r="48" spans="1:14" ht="12.75">
      <c r="A48" s="38">
        <v>33</v>
      </c>
      <c r="B48" s="27">
        <f t="shared" si="8"/>
        <v>0</v>
      </c>
      <c r="C48" s="26">
        <f t="shared" si="9"/>
        <v>0</v>
      </c>
      <c r="D48" s="26">
        <f t="shared" si="10"/>
        <v>0</v>
      </c>
      <c r="E48" s="26">
        <f t="shared" si="11"/>
        <v>0</v>
      </c>
      <c r="F48" s="27">
        <f t="shared" si="12"/>
        <v>0</v>
      </c>
      <c r="G48" s="27">
        <f t="shared" si="13"/>
        <v>0</v>
      </c>
      <c r="H48" s="27">
        <f t="shared" si="14"/>
        <v>0</v>
      </c>
      <c r="I48" s="27">
        <f t="shared" si="15"/>
        <v>0</v>
      </c>
      <c r="J48" s="27"/>
      <c r="K48" s="15"/>
      <c r="M48" s="2"/>
      <c r="N48" s="2"/>
    </row>
    <row r="49" spans="1:14" ht="12.75">
      <c r="A49" s="38">
        <v>34</v>
      </c>
      <c r="B49" s="27">
        <f t="shared" si="8"/>
        <v>0</v>
      </c>
      <c r="C49" s="26">
        <f t="shared" si="9"/>
        <v>0</v>
      </c>
      <c r="D49" s="26">
        <f t="shared" si="10"/>
        <v>0</v>
      </c>
      <c r="E49" s="26">
        <f t="shared" si="11"/>
        <v>0</v>
      </c>
      <c r="F49" s="27">
        <f t="shared" si="12"/>
        <v>0</v>
      </c>
      <c r="G49" s="27">
        <f t="shared" si="13"/>
        <v>0</v>
      </c>
      <c r="H49" s="27">
        <f t="shared" si="14"/>
        <v>0</v>
      </c>
      <c r="I49" s="27">
        <f t="shared" si="15"/>
        <v>0</v>
      </c>
      <c r="J49" s="27"/>
      <c r="K49" s="15"/>
      <c r="M49" s="2"/>
      <c r="N49" s="2"/>
    </row>
    <row r="50" spans="1:14" ht="12.75">
      <c r="A50" s="38">
        <v>35</v>
      </c>
      <c r="B50" s="27">
        <f t="shared" si="8"/>
        <v>0</v>
      </c>
      <c r="C50" s="26">
        <f t="shared" si="9"/>
        <v>0</v>
      </c>
      <c r="D50" s="26">
        <f t="shared" si="10"/>
        <v>0</v>
      </c>
      <c r="E50" s="26">
        <f t="shared" si="11"/>
        <v>0</v>
      </c>
      <c r="F50" s="27">
        <f t="shared" si="12"/>
        <v>0</v>
      </c>
      <c r="G50" s="27">
        <f t="shared" si="13"/>
        <v>0</v>
      </c>
      <c r="H50" s="27">
        <f t="shared" si="14"/>
        <v>0</v>
      </c>
      <c r="I50" s="27">
        <f t="shared" si="15"/>
        <v>0</v>
      </c>
      <c r="J50" s="27"/>
      <c r="K50" s="15"/>
      <c r="M50" s="2"/>
      <c r="N50" s="2"/>
    </row>
    <row r="51" spans="1:14" ht="13.5" customHeight="1">
      <c r="A51" s="38">
        <v>36</v>
      </c>
      <c r="B51" s="27">
        <f t="shared" si="8"/>
        <v>0</v>
      </c>
      <c r="C51" s="26">
        <f t="shared" si="9"/>
        <v>0</v>
      </c>
      <c r="D51" s="26">
        <f t="shared" si="10"/>
        <v>0</v>
      </c>
      <c r="E51" s="26">
        <f t="shared" si="11"/>
        <v>0</v>
      </c>
      <c r="F51" s="27">
        <f t="shared" si="12"/>
        <v>0</v>
      </c>
      <c r="G51" s="27">
        <f t="shared" si="13"/>
        <v>0</v>
      </c>
      <c r="H51" s="27">
        <f t="shared" si="14"/>
        <v>0</v>
      </c>
      <c r="I51" s="27">
        <f t="shared" si="15"/>
        <v>0</v>
      </c>
      <c r="J51" s="27"/>
      <c r="K51" s="15"/>
      <c r="M51" s="2"/>
      <c r="N51" s="2"/>
    </row>
    <row r="52" spans="1:14" ht="12.75">
      <c r="A52" s="38">
        <v>37</v>
      </c>
      <c r="B52" s="27">
        <f t="shared" si="8"/>
        <v>0</v>
      </c>
      <c r="C52" s="26">
        <f t="shared" si="9"/>
        <v>0</v>
      </c>
      <c r="D52" s="26">
        <f t="shared" si="10"/>
        <v>0</v>
      </c>
      <c r="E52" s="26">
        <f t="shared" si="11"/>
        <v>0</v>
      </c>
      <c r="F52" s="27">
        <f t="shared" si="12"/>
        <v>0</v>
      </c>
      <c r="G52" s="27">
        <f t="shared" si="13"/>
        <v>0</v>
      </c>
      <c r="H52" s="27">
        <f t="shared" si="14"/>
        <v>0</v>
      </c>
      <c r="I52" s="27">
        <f t="shared" si="15"/>
        <v>0</v>
      </c>
      <c r="J52" s="27"/>
      <c r="K52" s="15"/>
      <c r="M52" s="2"/>
      <c r="N52" s="2"/>
    </row>
    <row r="53" spans="1:14" ht="12.75">
      <c r="A53" s="38">
        <v>38</v>
      </c>
      <c r="B53" s="27">
        <f t="shared" si="8"/>
        <v>0</v>
      </c>
      <c r="C53" s="26">
        <f t="shared" si="9"/>
        <v>0</v>
      </c>
      <c r="D53" s="26">
        <f t="shared" si="10"/>
        <v>0</v>
      </c>
      <c r="E53" s="26">
        <f t="shared" si="11"/>
        <v>0</v>
      </c>
      <c r="F53" s="27">
        <f t="shared" si="12"/>
        <v>0</v>
      </c>
      <c r="G53" s="27">
        <f t="shared" si="13"/>
        <v>0</v>
      </c>
      <c r="H53" s="27">
        <f t="shared" si="14"/>
        <v>0</v>
      </c>
      <c r="I53" s="27">
        <f t="shared" si="15"/>
        <v>0</v>
      </c>
      <c r="J53" s="27"/>
      <c r="K53" s="15"/>
      <c r="M53" s="2"/>
      <c r="N53" s="2"/>
    </row>
    <row r="54" spans="1:14" ht="12.75">
      <c r="A54" s="38">
        <v>39</v>
      </c>
      <c r="B54" s="27">
        <f t="shared" si="8"/>
        <v>0</v>
      </c>
      <c r="C54" s="26">
        <f t="shared" si="9"/>
        <v>0</v>
      </c>
      <c r="D54" s="26">
        <f t="shared" si="10"/>
        <v>0</v>
      </c>
      <c r="E54" s="26">
        <f t="shared" si="11"/>
        <v>0</v>
      </c>
      <c r="F54" s="27">
        <f t="shared" si="12"/>
        <v>0</v>
      </c>
      <c r="G54" s="27">
        <f t="shared" si="13"/>
        <v>0</v>
      </c>
      <c r="H54" s="27">
        <f t="shared" si="14"/>
        <v>0</v>
      </c>
      <c r="I54" s="27">
        <f t="shared" si="15"/>
        <v>0</v>
      </c>
      <c r="J54" s="27"/>
      <c r="K54" s="15"/>
      <c r="M54" s="2"/>
      <c r="N54" s="2"/>
    </row>
    <row r="55" spans="1:14" ht="12.75">
      <c r="A55" s="38">
        <v>40</v>
      </c>
      <c r="B55" s="27">
        <f t="shared" si="8"/>
        <v>0</v>
      </c>
      <c r="C55" s="26">
        <f t="shared" si="9"/>
        <v>0</v>
      </c>
      <c r="D55" s="26">
        <f t="shared" si="10"/>
        <v>0</v>
      </c>
      <c r="E55" s="26">
        <f t="shared" si="11"/>
        <v>0</v>
      </c>
      <c r="F55" s="27">
        <f t="shared" si="12"/>
        <v>0</v>
      </c>
      <c r="G55" s="27">
        <f t="shared" si="13"/>
        <v>0</v>
      </c>
      <c r="H55" s="27">
        <f t="shared" si="14"/>
        <v>0</v>
      </c>
      <c r="I55" s="27">
        <f t="shared" si="15"/>
        <v>0</v>
      </c>
      <c r="J55" s="27"/>
      <c r="K55" s="15"/>
      <c r="M55" s="2"/>
      <c r="N55" s="2"/>
    </row>
    <row r="56" spans="1:14" ht="12.75">
      <c r="A56" s="38">
        <v>41</v>
      </c>
      <c r="B56" s="27">
        <f t="shared" si="8"/>
        <v>0</v>
      </c>
      <c r="C56" s="26">
        <f t="shared" si="9"/>
        <v>0</v>
      </c>
      <c r="D56" s="26">
        <f t="shared" si="10"/>
        <v>0</v>
      </c>
      <c r="E56" s="26">
        <f t="shared" si="11"/>
        <v>0</v>
      </c>
      <c r="F56" s="27">
        <f t="shared" si="12"/>
        <v>0</v>
      </c>
      <c r="G56" s="27">
        <f t="shared" si="13"/>
        <v>0</v>
      </c>
      <c r="H56" s="27">
        <f t="shared" si="14"/>
        <v>0</v>
      </c>
      <c r="I56" s="27">
        <f t="shared" si="15"/>
        <v>0</v>
      </c>
      <c r="J56" s="27"/>
      <c r="K56" s="15"/>
      <c r="M56" s="2"/>
      <c r="N56" s="2"/>
    </row>
    <row r="57" spans="1:14" ht="12.75">
      <c r="A57" s="38">
        <v>42</v>
      </c>
      <c r="B57" s="27">
        <f t="shared" si="8"/>
        <v>0</v>
      </c>
      <c r="C57" s="26">
        <f t="shared" si="9"/>
        <v>0</v>
      </c>
      <c r="D57" s="26">
        <f t="shared" si="10"/>
        <v>0</v>
      </c>
      <c r="E57" s="26">
        <f t="shared" si="11"/>
        <v>0</v>
      </c>
      <c r="F57" s="27">
        <f t="shared" si="12"/>
        <v>0</v>
      </c>
      <c r="G57" s="27">
        <f t="shared" si="13"/>
        <v>0</v>
      </c>
      <c r="H57" s="27">
        <f t="shared" si="14"/>
        <v>0</v>
      </c>
      <c r="I57" s="27">
        <f t="shared" si="15"/>
        <v>0</v>
      </c>
      <c r="J57" s="27"/>
      <c r="K57" s="15"/>
      <c r="M57" s="2"/>
      <c r="N57" s="2"/>
    </row>
    <row r="58" spans="1:14" ht="12.75">
      <c r="A58" s="38">
        <v>43</v>
      </c>
      <c r="B58" s="27">
        <f t="shared" si="8"/>
        <v>0</v>
      </c>
      <c r="C58" s="26">
        <f t="shared" si="9"/>
        <v>0</v>
      </c>
      <c r="D58" s="26">
        <f t="shared" si="10"/>
        <v>0</v>
      </c>
      <c r="E58" s="26">
        <f t="shared" si="11"/>
        <v>0</v>
      </c>
      <c r="F58" s="27">
        <f t="shared" si="12"/>
        <v>0</v>
      </c>
      <c r="G58" s="27">
        <f t="shared" si="13"/>
        <v>0</v>
      </c>
      <c r="H58" s="27">
        <f t="shared" si="14"/>
        <v>0</v>
      </c>
      <c r="I58" s="27">
        <f t="shared" si="15"/>
        <v>0</v>
      </c>
      <c r="J58" s="27"/>
      <c r="K58" s="15"/>
      <c r="M58" s="2"/>
      <c r="N58" s="2"/>
    </row>
    <row r="59" spans="1:14" ht="12.75">
      <c r="A59" s="38">
        <v>44</v>
      </c>
      <c r="B59" s="27">
        <f aca="true" t="shared" si="16" ref="B59:B90">IF(A59&lt;=n,H58,0)</f>
        <v>0</v>
      </c>
      <c r="C59" s="26">
        <f aca="true" t="shared" si="17" ref="C59:C90">IF(A59&lt;=n,i*B59,0)</f>
        <v>0</v>
      </c>
      <c r="D59" s="26">
        <f aca="true" t="shared" si="18" ref="D59:D90">IF(A59&lt;=n,D58,0)</f>
        <v>0</v>
      </c>
      <c r="E59" s="26">
        <f aca="true" t="shared" si="19" ref="E59:E90">IF(A59&lt;=n,seguro*B59,0)</f>
        <v>0</v>
      </c>
      <c r="F59" s="27">
        <f aca="true" t="shared" si="20" ref="F59:F90">IF(A59&lt;=n,$I$9-(E59+D59+C59),0)</f>
        <v>0</v>
      </c>
      <c r="G59" s="27">
        <f aca="true" t="shared" si="21" ref="G59:G90">IF(A59&lt;=n,G58+F59,0)</f>
        <v>0</v>
      </c>
      <c r="H59" s="27">
        <f aca="true" t="shared" si="22" ref="H59:H90">IF(A59&lt;=n,H58-F59,0)</f>
        <v>0</v>
      </c>
      <c r="I59" s="27">
        <f aca="true" t="shared" si="23" ref="I59:I90">IF(A59&lt;=n,SUM(C59:F59),0)</f>
        <v>0</v>
      </c>
      <c r="J59" s="27"/>
      <c r="K59" s="15"/>
      <c r="M59" s="2"/>
      <c r="N59" s="2"/>
    </row>
    <row r="60" spans="1:14" ht="12.75">
      <c r="A60" s="38">
        <v>45</v>
      </c>
      <c r="B60" s="27">
        <f t="shared" si="16"/>
        <v>0</v>
      </c>
      <c r="C60" s="26">
        <f t="shared" si="17"/>
        <v>0</v>
      </c>
      <c r="D60" s="26">
        <f t="shared" si="18"/>
        <v>0</v>
      </c>
      <c r="E60" s="26">
        <f t="shared" si="19"/>
        <v>0</v>
      </c>
      <c r="F60" s="27">
        <f t="shared" si="20"/>
        <v>0</v>
      </c>
      <c r="G60" s="27">
        <f t="shared" si="21"/>
        <v>0</v>
      </c>
      <c r="H60" s="27">
        <f t="shared" si="22"/>
        <v>0</v>
      </c>
      <c r="I60" s="27">
        <f t="shared" si="23"/>
        <v>0</v>
      </c>
      <c r="J60" s="27"/>
      <c r="K60" s="15"/>
      <c r="M60" s="2"/>
      <c r="N60" s="2"/>
    </row>
    <row r="61" spans="1:14" ht="12.75">
      <c r="A61" s="38">
        <v>46</v>
      </c>
      <c r="B61" s="27">
        <f t="shared" si="16"/>
        <v>0</v>
      </c>
      <c r="C61" s="26">
        <f t="shared" si="17"/>
        <v>0</v>
      </c>
      <c r="D61" s="26">
        <f t="shared" si="18"/>
        <v>0</v>
      </c>
      <c r="E61" s="26">
        <f t="shared" si="19"/>
        <v>0</v>
      </c>
      <c r="F61" s="27">
        <f t="shared" si="20"/>
        <v>0</v>
      </c>
      <c r="G61" s="27">
        <f t="shared" si="21"/>
        <v>0</v>
      </c>
      <c r="H61" s="27">
        <f t="shared" si="22"/>
        <v>0</v>
      </c>
      <c r="I61" s="27">
        <f t="shared" si="23"/>
        <v>0</v>
      </c>
      <c r="J61" s="27"/>
      <c r="K61" s="15"/>
      <c r="M61" s="2"/>
      <c r="N61" s="2"/>
    </row>
    <row r="62" spans="1:14" ht="12.75">
      <c r="A62" s="38">
        <v>47</v>
      </c>
      <c r="B62" s="27">
        <f t="shared" si="16"/>
        <v>0</v>
      </c>
      <c r="C62" s="26">
        <f t="shared" si="17"/>
        <v>0</v>
      </c>
      <c r="D62" s="26">
        <f t="shared" si="18"/>
        <v>0</v>
      </c>
      <c r="E62" s="26">
        <f t="shared" si="19"/>
        <v>0</v>
      </c>
      <c r="F62" s="27">
        <f t="shared" si="20"/>
        <v>0</v>
      </c>
      <c r="G62" s="27">
        <f t="shared" si="21"/>
        <v>0</v>
      </c>
      <c r="H62" s="27">
        <f t="shared" si="22"/>
        <v>0</v>
      </c>
      <c r="I62" s="27">
        <f t="shared" si="23"/>
        <v>0</v>
      </c>
      <c r="J62" s="27"/>
      <c r="K62" s="15"/>
      <c r="M62" s="2"/>
      <c r="N62" s="2"/>
    </row>
    <row r="63" spans="1:14" ht="12.75">
      <c r="A63" s="38">
        <v>48</v>
      </c>
      <c r="B63" s="27">
        <f t="shared" si="16"/>
        <v>0</v>
      </c>
      <c r="C63" s="26">
        <f t="shared" si="17"/>
        <v>0</v>
      </c>
      <c r="D63" s="26">
        <f t="shared" si="18"/>
        <v>0</v>
      </c>
      <c r="E63" s="26">
        <f t="shared" si="19"/>
        <v>0</v>
      </c>
      <c r="F63" s="27">
        <f t="shared" si="20"/>
        <v>0</v>
      </c>
      <c r="G63" s="27">
        <f t="shared" si="21"/>
        <v>0</v>
      </c>
      <c r="H63" s="27">
        <f t="shared" si="22"/>
        <v>0</v>
      </c>
      <c r="I63" s="27">
        <f t="shared" si="23"/>
        <v>0</v>
      </c>
      <c r="J63" s="27"/>
      <c r="K63" s="15"/>
      <c r="M63" s="2"/>
      <c r="N63" s="2"/>
    </row>
    <row r="64" spans="1:14" s="35" customFormat="1" ht="12.75">
      <c r="A64" s="40">
        <v>49</v>
      </c>
      <c r="B64" s="27">
        <f t="shared" si="16"/>
        <v>0</v>
      </c>
      <c r="C64" s="26">
        <f t="shared" si="17"/>
        <v>0</v>
      </c>
      <c r="D64" s="26">
        <f t="shared" si="18"/>
        <v>0</v>
      </c>
      <c r="E64" s="26">
        <f t="shared" si="19"/>
        <v>0</v>
      </c>
      <c r="F64" s="27">
        <f t="shared" si="20"/>
        <v>0</v>
      </c>
      <c r="G64" s="27">
        <f t="shared" si="21"/>
        <v>0</v>
      </c>
      <c r="H64" s="27">
        <f t="shared" si="22"/>
        <v>0</v>
      </c>
      <c r="I64" s="27">
        <f t="shared" si="23"/>
        <v>0</v>
      </c>
      <c r="J64" s="33"/>
      <c r="K64" s="33"/>
      <c r="L64" s="34"/>
      <c r="M64" s="34"/>
      <c r="N64" s="34"/>
    </row>
    <row r="65" spans="1:14" s="35" customFormat="1" ht="12.75">
      <c r="A65" s="40">
        <v>50</v>
      </c>
      <c r="B65" s="27">
        <f t="shared" si="16"/>
        <v>0</v>
      </c>
      <c r="C65" s="26">
        <f t="shared" si="17"/>
        <v>0</v>
      </c>
      <c r="D65" s="26">
        <f t="shared" si="18"/>
        <v>0</v>
      </c>
      <c r="E65" s="26">
        <f t="shared" si="19"/>
        <v>0</v>
      </c>
      <c r="F65" s="27">
        <f t="shared" si="20"/>
        <v>0</v>
      </c>
      <c r="G65" s="27">
        <f t="shared" si="21"/>
        <v>0</v>
      </c>
      <c r="H65" s="27">
        <f t="shared" si="22"/>
        <v>0</v>
      </c>
      <c r="I65" s="27">
        <f t="shared" si="23"/>
        <v>0</v>
      </c>
      <c r="J65" s="33"/>
      <c r="K65" s="33"/>
      <c r="L65" s="34"/>
      <c r="M65" s="34"/>
      <c r="N65" s="34"/>
    </row>
    <row r="66" spans="1:14" s="35" customFormat="1" ht="12.75">
      <c r="A66" s="40">
        <v>51</v>
      </c>
      <c r="B66" s="27">
        <f t="shared" si="16"/>
        <v>0</v>
      </c>
      <c r="C66" s="26">
        <f t="shared" si="17"/>
        <v>0</v>
      </c>
      <c r="D66" s="26">
        <f t="shared" si="18"/>
        <v>0</v>
      </c>
      <c r="E66" s="26">
        <f t="shared" si="19"/>
        <v>0</v>
      </c>
      <c r="F66" s="27">
        <f t="shared" si="20"/>
        <v>0</v>
      </c>
      <c r="G66" s="27">
        <f t="shared" si="21"/>
        <v>0</v>
      </c>
      <c r="H66" s="27">
        <f t="shared" si="22"/>
        <v>0</v>
      </c>
      <c r="I66" s="27">
        <f t="shared" si="23"/>
        <v>0</v>
      </c>
      <c r="J66" s="33"/>
      <c r="K66" s="33"/>
      <c r="L66" s="34"/>
      <c r="M66" s="34"/>
      <c r="N66" s="34"/>
    </row>
    <row r="67" spans="1:14" s="35" customFormat="1" ht="12.75">
      <c r="A67" s="40">
        <v>52</v>
      </c>
      <c r="B67" s="27">
        <f t="shared" si="16"/>
        <v>0</v>
      </c>
      <c r="C67" s="26">
        <f t="shared" si="17"/>
        <v>0</v>
      </c>
      <c r="D67" s="26">
        <f t="shared" si="18"/>
        <v>0</v>
      </c>
      <c r="E67" s="26">
        <f t="shared" si="19"/>
        <v>0</v>
      </c>
      <c r="F67" s="27">
        <f t="shared" si="20"/>
        <v>0</v>
      </c>
      <c r="G67" s="27">
        <f t="shared" si="21"/>
        <v>0</v>
      </c>
      <c r="H67" s="27">
        <f t="shared" si="22"/>
        <v>0</v>
      </c>
      <c r="I67" s="27">
        <f t="shared" si="23"/>
        <v>0</v>
      </c>
      <c r="J67" s="33"/>
      <c r="K67" s="33"/>
      <c r="L67" s="34"/>
      <c r="M67" s="34"/>
      <c r="N67" s="34"/>
    </row>
    <row r="68" spans="1:14" s="35" customFormat="1" ht="12.75">
      <c r="A68" s="40">
        <v>53</v>
      </c>
      <c r="B68" s="27">
        <f t="shared" si="16"/>
        <v>0</v>
      </c>
      <c r="C68" s="26">
        <f t="shared" si="17"/>
        <v>0</v>
      </c>
      <c r="D68" s="26">
        <f t="shared" si="18"/>
        <v>0</v>
      </c>
      <c r="E68" s="26">
        <f t="shared" si="19"/>
        <v>0</v>
      </c>
      <c r="F68" s="27">
        <f t="shared" si="20"/>
        <v>0</v>
      </c>
      <c r="G68" s="27">
        <f t="shared" si="21"/>
        <v>0</v>
      </c>
      <c r="H68" s="27">
        <f t="shared" si="22"/>
        <v>0</v>
      </c>
      <c r="I68" s="27">
        <f t="shared" si="23"/>
        <v>0</v>
      </c>
      <c r="J68" s="33"/>
      <c r="K68" s="33"/>
      <c r="L68" s="34"/>
      <c r="M68" s="34"/>
      <c r="N68" s="34"/>
    </row>
    <row r="69" spans="1:14" s="35" customFormat="1" ht="12.75">
      <c r="A69" s="40">
        <v>54</v>
      </c>
      <c r="B69" s="27">
        <f t="shared" si="16"/>
        <v>0</v>
      </c>
      <c r="C69" s="26">
        <f t="shared" si="17"/>
        <v>0</v>
      </c>
      <c r="D69" s="26">
        <f t="shared" si="18"/>
        <v>0</v>
      </c>
      <c r="E69" s="26">
        <f t="shared" si="19"/>
        <v>0</v>
      </c>
      <c r="F69" s="27">
        <f t="shared" si="20"/>
        <v>0</v>
      </c>
      <c r="G69" s="27">
        <f t="shared" si="21"/>
        <v>0</v>
      </c>
      <c r="H69" s="27">
        <f t="shared" si="22"/>
        <v>0</v>
      </c>
      <c r="I69" s="27">
        <f t="shared" si="23"/>
        <v>0</v>
      </c>
      <c r="J69" s="33"/>
      <c r="K69" s="33"/>
      <c r="L69" s="34"/>
      <c r="M69" s="34"/>
      <c r="N69" s="34"/>
    </row>
    <row r="70" spans="1:14" s="35" customFormat="1" ht="12.75">
      <c r="A70" s="40">
        <v>55</v>
      </c>
      <c r="B70" s="27">
        <f t="shared" si="16"/>
        <v>0</v>
      </c>
      <c r="C70" s="26">
        <f t="shared" si="17"/>
        <v>0</v>
      </c>
      <c r="D70" s="26">
        <f t="shared" si="18"/>
        <v>0</v>
      </c>
      <c r="E70" s="26">
        <f t="shared" si="19"/>
        <v>0</v>
      </c>
      <c r="F70" s="27">
        <f t="shared" si="20"/>
        <v>0</v>
      </c>
      <c r="G70" s="27">
        <f t="shared" si="21"/>
        <v>0</v>
      </c>
      <c r="H70" s="27">
        <f t="shared" si="22"/>
        <v>0</v>
      </c>
      <c r="I70" s="27">
        <f t="shared" si="23"/>
        <v>0</v>
      </c>
      <c r="J70" s="33"/>
      <c r="K70" s="33"/>
      <c r="L70" s="34"/>
      <c r="M70" s="34"/>
      <c r="N70" s="34"/>
    </row>
    <row r="71" spans="1:14" s="35" customFormat="1" ht="12.75">
      <c r="A71" s="40">
        <v>56</v>
      </c>
      <c r="B71" s="27">
        <f t="shared" si="16"/>
        <v>0</v>
      </c>
      <c r="C71" s="26">
        <f t="shared" si="17"/>
        <v>0</v>
      </c>
      <c r="D71" s="26">
        <f t="shared" si="18"/>
        <v>0</v>
      </c>
      <c r="E71" s="26">
        <f t="shared" si="19"/>
        <v>0</v>
      </c>
      <c r="F71" s="27">
        <f t="shared" si="20"/>
        <v>0</v>
      </c>
      <c r="G71" s="27">
        <f t="shared" si="21"/>
        <v>0</v>
      </c>
      <c r="H71" s="27">
        <f t="shared" si="22"/>
        <v>0</v>
      </c>
      <c r="I71" s="27">
        <f t="shared" si="23"/>
        <v>0</v>
      </c>
      <c r="J71" s="33"/>
      <c r="K71" s="33"/>
      <c r="L71" s="34"/>
      <c r="M71" s="34"/>
      <c r="N71" s="34"/>
    </row>
    <row r="72" spans="1:14" s="35" customFormat="1" ht="12.75">
      <c r="A72" s="40">
        <v>57</v>
      </c>
      <c r="B72" s="27">
        <f t="shared" si="16"/>
        <v>0</v>
      </c>
      <c r="C72" s="26">
        <f t="shared" si="17"/>
        <v>0</v>
      </c>
      <c r="D72" s="26">
        <f t="shared" si="18"/>
        <v>0</v>
      </c>
      <c r="E72" s="26">
        <f t="shared" si="19"/>
        <v>0</v>
      </c>
      <c r="F72" s="27">
        <f t="shared" si="20"/>
        <v>0</v>
      </c>
      <c r="G72" s="27">
        <f t="shared" si="21"/>
        <v>0</v>
      </c>
      <c r="H72" s="27">
        <f t="shared" si="22"/>
        <v>0</v>
      </c>
      <c r="I72" s="27">
        <f t="shared" si="23"/>
        <v>0</v>
      </c>
      <c r="J72" s="33"/>
      <c r="K72" s="33"/>
      <c r="L72" s="34"/>
      <c r="M72" s="34"/>
      <c r="N72" s="34"/>
    </row>
    <row r="73" spans="1:14" s="35" customFormat="1" ht="12.75">
      <c r="A73" s="40">
        <v>58</v>
      </c>
      <c r="B73" s="27">
        <f t="shared" si="16"/>
        <v>0</v>
      </c>
      <c r="C73" s="26">
        <f t="shared" si="17"/>
        <v>0</v>
      </c>
      <c r="D73" s="26">
        <f t="shared" si="18"/>
        <v>0</v>
      </c>
      <c r="E73" s="26">
        <f t="shared" si="19"/>
        <v>0</v>
      </c>
      <c r="F73" s="27">
        <f t="shared" si="20"/>
        <v>0</v>
      </c>
      <c r="G73" s="27">
        <f t="shared" si="21"/>
        <v>0</v>
      </c>
      <c r="H73" s="27">
        <f t="shared" si="22"/>
        <v>0</v>
      </c>
      <c r="I73" s="27">
        <f t="shared" si="23"/>
        <v>0</v>
      </c>
      <c r="J73" s="33"/>
      <c r="K73" s="33"/>
      <c r="L73" s="34"/>
      <c r="M73" s="34"/>
      <c r="N73" s="34"/>
    </row>
    <row r="74" spans="1:14" s="35" customFormat="1" ht="12.75">
      <c r="A74" s="40">
        <v>59</v>
      </c>
      <c r="B74" s="27">
        <f t="shared" si="16"/>
        <v>0</v>
      </c>
      <c r="C74" s="26">
        <f t="shared" si="17"/>
        <v>0</v>
      </c>
      <c r="D74" s="26">
        <f t="shared" si="18"/>
        <v>0</v>
      </c>
      <c r="E74" s="26">
        <f t="shared" si="19"/>
        <v>0</v>
      </c>
      <c r="F74" s="27">
        <f t="shared" si="20"/>
        <v>0</v>
      </c>
      <c r="G74" s="27">
        <f t="shared" si="21"/>
        <v>0</v>
      </c>
      <c r="H74" s="27">
        <f t="shared" si="22"/>
        <v>0</v>
      </c>
      <c r="I74" s="27">
        <f t="shared" si="23"/>
        <v>0</v>
      </c>
      <c r="J74" s="33"/>
      <c r="K74" s="33"/>
      <c r="L74" s="34"/>
      <c r="M74" s="34"/>
      <c r="N74" s="34"/>
    </row>
    <row r="75" spans="1:14" s="35" customFormat="1" ht="12.75">
      <c r="A75" s="40">
        <v>60</v>
      </c>
      <c r="B75" s="27">
        <f t="shared" si="16"/>
        <v>0</v>
      </c>
      <c r="C75" s="26">
        <f t="shared" si="17"/>
        <v>0</v>
      </c>
      <c r="D75" s="26">
        <f t="shared" si="18"/>
        <v>0</v>
      </c>
      <c r="E75" s="26">
        <f t="shared" si="19"/>
        <v>0</v>
      </c>
      <c r="F75" s="27">
        <f t="shared" si="20"/>
        <v>0</v>
      </c>
      <c r="G75" s="27">
        <f t="shared" si="21"/>
        <v>0</v>
      </c>
      <c r="H75" s="27">
        <f t="shared" si="22"/>
        <v>0</v>
      </c>
      <c r="I75" s="27">
        <f t="shared" si="23"/>
        <v>0</v>
      </c>
      <c r="J75" s="33"/>
      <c r="K75" s="33"/>
      <c r="L75" s="34"/>
      <c r="M75" s="34"/>
      <c r="N75" s="34"/>
    </row>
    <row r="76" spans="1:14" s="35" customFormat="1" ht="12.75">
      <c r="A76" s="40">
        <v>61</v>
      </c>
      <c r="B76" s="27">
        <f t="shared" si="16"/>
        <v>0</v>
      </c>
      <c r="C76" s="26">
        <f t="shared" si="17"/>
        <v>0</v>
      </c>
      <c r="D76" s="26">
        <f t="shared" si="18"/>
        <v>0</v>
      </c>
      <c r="E76" s="26">
        <f t="shared" si="19"/>
        <v>0</v>
      </c>
      <c r="F76" s="27">
        <f t="shared" si="20"/>
        <v>0</v>
      </c>
      <c r="G76" s="27">
        <f t="shared" si="21"/>
        <v>0</v>
      </c>
      <c r="H76" s="27">
        <f t="shared" si="22"/>
        <v>0</v>
      </c>
      <c r="I76" s="27">
        <f t="shared" si="23"/>
        <v>0</v>
      </c>
      <c r="J76" s="33"/>
      <c r="K76" s="33"/>
      <c r="L76" s="34"/>
      <c r="M76" s="34"/>
      <c r="N76" s="34"/>
    </row>
    <row r="77" spans="1:14" s="35" customFormat="1" ht="12.75">
      <c r="A77" s="40">
        <v>62</v>
      </c>
      <c r="B77" s="27">
        <f t="shared" si="16"/>
        <v>0</v>
      </c>
      <c r="C77" s="26">
        <f t="shared" si="17"/>
        <v>0</v>
      </c>
      <c r="D77" s="26">
        <f t="shared" si="18"/>
        <v>0</v>
      </c>
      <c r="E77" s="26">
        <f t="shared" si="19"/>
        <v>0</v>
      </c>
      <c r="F77" s="27">
        <f t="shared" si="20"/>
        <v>0</v>
      </c>
      <c r="G77" s="27">
        <f t="shared" si="21"/>
        <v>0</v>
      </c>
      <c r="H77" s="27">
        <f t="shared" si="22"/>
        <v>0</v>
      </c>
      <c r="I77" s="27">
        <f t="shared" si="23"/>
        <v>0</v>
      </c>
      <c r="J77" s="33"/>
      <c r="K77" s="33"/>
      <c r="L77" s="34"/>
      <c r="M77" s="34"/>
      <c r="N77" s="34"/>
    </row>
    <row r="78" spans="1:14" s="35" customFormat="1" ht="12.75">
      <c r="A78" s="40">
        <v>63</v>
      </c>
      <c r="B78" s="27">
        <f t="shared" si="16"/>
        <v>0</v>
      </c>
      <c r="C78" s="26">
        <f t="shared" si="17"/>
        <v>0</v>
      </c>
      <c r="D78" s="26">
        <f t="shared" si="18"/>
        <v>0</v>
      </c>
      <c r="E78" s="26">
        <f t="shared" si="19"/>
        <v>0</v>
      </c>
      <c r="F78" s="27">
        <f t="shared" si="20"/>
        <v>0</v>
      </c>
      <c r="G78" s="27">
        <f t="shared" si="21"/>
        <v>0</v>
      </c>
      <c r="H78" s="27">
        <f t="shared" si="22"/>
        <v>0</v>
      </c>
      <c r="I78" s="27">
        <f t="shared" si="23"/>
        <v>0</v>
      </c>
      <c r="J78" s="33"/>
      <c r="K78" s="33"/>
      <c r="L78" s="34"/>
      <c r="M78" s="34"/>
      <c r="N78" s="34"/>
    </row>
    <row r="79" spans="1:14" s="35" customFormat="1" ht="12.75">
      <c r="A79" s="40">
        <v>64</v>
      </c>
      <c r="B79" s="27">
        <f t="shared" si="16"/>
        <v>0</v>
      </c>
      <c r="C79" s="26">
        <f t="shared" si="17"/>
        <v>0</v>
      </c>
      <c r="D79" s="26">
        <f t="shared" si="18"/>
        <v>0</v>
      </c>
      <c r="E79" s="26">
        <f t="shared" si="19"/>
        <v>0</v>
      </c>
      <c r="F79" s="27">
        <f t="shared" si="20"/>
        <v>0</v>
      </c>
      <c r="G79" s="27">
        <f t="shared" si="21"/>
        <v>0</v>
      </c>
      <c r="H79" s="27">
        <f t="shared" si="22"/>
        <v>0</v>
      </c>
      <c r="I79" s="27">
        <f t="shared" si="23"/>
        <v>0</v>
      </c>
      <c r="J79" s="33"/>
      <c r="K79" s="33"/>
      <c r="L79" s="34"/>
      <c r="M79" s="34"/>
      <c r="N79" s="34"/>
    </row>
    <row r="80" spans="1:14" s="35" customFormat="1" ht="12.75">
      <c r="A80" s="40">
        <v>65</v>
      </c>
      <c r="B80" s="27">
        <f t="shared" si="16"/>
        <v>0</v>
      </c>
      <c r="C80" s="26">
        <f t="shared" si="17"/>
        <v>0</v>
      </c>
      <c r="D80" s="26">
        <f t="shared" si="18"/>
        <v>0</v>
      </c>
      <c r="E80" s="26">
        <f t="shared" si="19"/>
        <v>0</v>
      </c>
      <c r="F80" s="27">
        <f t="shared" si="20"/>
        <v>0</v>
      </c>
      <c r="G80" s="27">
        <f t="shared" si="21"/>
        <v>0</v>
      </c>
      <c r="H80" s="27">
        <f t="shared" si="22"/>
        <v>0</v>
      </c>
      <c r="I80" s="27">
        <f t="shared" si="23"/>
        <v>0</v>
      </c>
      <c r="J80" s="33"/>
      <c r="K80" s="33"/>
      <c r="L80" s="34"/>
      <c r="M80" s="34"/>
      <c r="N80" s="34"/>
    </row>
    <row r="81" spans="1:14" s="35" customFormat="1" ht="12.75">
      <c r="A81" s="40">
        <v>66</v>
      </c>
      <c r="B81" s="27">
        <f t="shared" si="16"/>
        <v>0</v>
      </c>
      <c r="C81" s="26">
        <f t="shared" si="17"/>
        <v>0</v>
      </c>
      <c r="D81" s="26">
        <f t="shared" si="18"/>
        <v>0</v>
      </c>
      <c r="E81" s="26">
        <f t="shared" si="19"/>
        <v>0</v>
      </c>
      <c r="F81" s="27">
        <f t="shared" si="20"/>
        <v>0</v>
      </c>
      <c r="G81" s="27">
        <f t="shared" si="21"/>
        <v>0</v>
      </c>
      <c r="H81" s="27">
        <f t="shared" si="22"/>
        <v>0</v>
      </c>
      <c r="I81" s="27">
        <f t="shared" si="23"/>
        <v>0</v>
      </c>
      <c r="J81" s="33"/>
      <c r="K81" s="33"/>
      <c r="L81" s="34"/>
      <c r="M81" s="34"/>
      <c r="N81" s="34"/>
    </row>
    <row r="82" spans="1:14" s="35" customFormat="1" ht="12.75">
      <c r="A82" s="40">
        <v>67</v>
      </c>
      <c r="B82" s="27">
        <f t="shared" si="16"/>
        <v>0</v>
      </c>
      <c r="C82" s="26">
        <f t="shared" si="17"/>
        <v>0</v>
      </c>
      <c r="D82" s="26">
        <f t="shared" si="18"/>
        <v>0</v>
      </c>
      <c r="E82" s="26">
        <f t="shared" si="19"/>
        <v>0</v>
      </c>
      <c r="F82" s="27">
        <f t="shared" si="20"/>
        <v>0</v>
      </c>
      <c r="G82" s="27">
        <f t="shared" si="21"/>
        <v>0</v>
      </c>
      <c r="H82" s="27">
        <f t="shared" si="22"/>
        <v>0</v>
      </c>
      <c r="I82" s="27">
        <f t="shared" si="23"/>
        <v>0</v>
      </c>
      <c r="J82" s="33"/>
      <c r="K82" s="33"/>
      <c r="L82" s="34"/>
      <c r="M82" s="34"/>
      <c r="N82" s="34"/>
    </row>
    <row r="83" spans="1:14" s="35" customFormat="1" ht="12.75">
      <c r="A83" s="40">
        <v>68</v>
      </c>
      <c r="B83" s="27">
        <f t="shared" si="16"/>
        <v>0</v>
      </c>
      <c r="C83" s="26">
        <f t="shared" si="17"/>
        <v>0</v>
      </c>
      <c r="D83" s="26">
        <f t="shared" si="18"/>
        <v>0</v>
      </c>
      <c r="E83" s="26">
        <f t="shared" si="19"/>
        <v>0</v>
      </c>
      <c r="F83" s="27">
        <f t="shared" si="20"/>
        <v>0</v>
      </c>
      <c r="G83" s="27">
        <f t="shared" si="21"/>
        <v>0</v>
      </c>
      <c r="H83" s="27">
        <f t="shared" si="22"/>
        <v>0</v>
      </c>
      <c r="I83" s="27">
        <f t="shared" si="23"/>
        <v>0</v>
      </c>
      <c r="J83" s="33"/>
      <c r="K83" s="33"/>
      <c r="L83" s="34"/>
      <c r="M83" s="34"/>
      <c r="N83" s="34"/>
    </row>
    <row r="84" spans="1:14" s="35" customFormat="1" ht="12.75">
      <c r="A84" s="40">
        <v>69</v>
      </c>
      <c r="B84" s="27">
        <f t="shared" si="16"/>
        <v>0</v>
      </c>
      <c r="C84" s="26">
        <f t="shared" si="17"/>
        <v>0</v>
      </c>
      <c r="D84" s="26">
        <f t="shared" si="18"/>
        <v>0</v>
      </c>
      <c r="E84" s="26">
        <f t="shared" si="19"/>
        <v>0</v>
      </c>
      <c r="F84" s="27">
        <f t="shared" si="20"/>
        <v>0</v>
      </c>
      <c r="G84" s="27">
        <f t="shared" si="21"/>
        <v>0</v>
      </c>
      <c r="H84" s="27">
        <f t="shared" si="22"/>
        <v>0</v>
      </c>
      <c r="I84" s="27">
        <f t="shared" si="23"/>
        <v>0</v>
      </c>
      <c r="J84" s="33"/>
      <c r="K84" s="33"/>
      <c r="L84" s="34"/>
      <c r="M84" s="34"/>
      <c r="N84" s="34"/>
    </row>
    <row r="85" spans="1:14" s="35" customFormat="1" ht="12.75">
      <c r="A85" s="40">
        <v>70</v>
      </c>
      <c r="B85" s="27">
        <f t="shared" si="16"/>
        <v>0</v>
      </c>
      <c r="C85" s="26">
        <f t="shared" si="17"/>
        <v>0</v>
      </c>
      <c r="D85" s="26">
        <f t="shared" si="18"/>
        <v>0</v>
      </c>
      <c r="E85" s="26">
        <f t="shared" si="19"/>
        <v>0</v>
      </c>
      <c r="F85" s="27">
        <f t="shared" si="20"/>
        <v>0</v>
      </c>
      <c r="G85" s="27">
        <f t="shared" si="21"/>
        <v>0</v>
      </c>
      <c r="H85" s="27">
        <f t="shared" si="22"/>
        <v>0</v>
      </c>
      <c r="I85" s="27">
        <f t="shared" si="23"/>
        <v>0</v>
      </c>
      <c r="J85" s="33"/>
      <c r="K85" s="33"/>
      <c r="L85" s="34"/>
      <c r="M85" s="34"/>
      <c r="N85" s="34"/>
    </row>
    <row r="86" spans="1:14" s="35" customFormat="1" ht="12.75">
      <c r="A86" s="40">
        <v>71</v>
      </c>
      <c r="B86" s="27">
        <f t="shared" si="16"/>
        <v>0</v>
      </c>
      <c r="C86" s="26">
        <f t="shared" si="17"/>
        <v>0</v>
      </c>
      <c r="D86" s="26">
        <f t="shared" si="18"/>
        <v>0</v>
      </c>
      <c r="E86" s="26">
        <f t="shared" si="19"/>
        <v>0</v>
      </c>
      <c r="F86" s="27">
        <f t="shared" si="20"/>
        <v>0</v>
      </c>
      <c r="G86" s="27">
        <f t="shared" si="21"/>
        <v>0</v>
      </c>
      <c r="H86" s="27">
        <f t="shared" si="22"/>
        <v>0</v>
      </c>
      <c r="I86" s="27">
        <f t="shared" si="23"/>
        <v>0</v>
      </c>
      <c r="J86" s="33"/>
      <c r="K86" s="33"/>
      <c r="L86" s="34"/>
      <c r="M86" s="34"/>
      <c r="N86" s="34"/>
    </row>
    <row r="87" spans="1:14" s="35" customFormat="1" ht="12.75">
      <c r="A87" s="40">
        <v>72</v>
      </c>
      <c r="B87" s="27">
        <f t="shared" si="16"/>
        <v>0</v>
      </c>
      <c r="C87" s="26">
        <f t="shared" si="17"/>
        <v>0</v>
      </c>
      <c r="D87" s="26">
        <f t="shared" si="18"/>
        <v>0</v>
      </c>
      <c r="E87" s="26">
        <f t="shared" si="19"/>
        <v>0</v>
      </c>
      <c r="F87" s="27">
        <f t="shared" si="20"/>
        <v>0</v>
      </c>
      <c r="G87" s="27">
        <f t="shared" si="21"/>
        <v>0</v>
      </c>
      <c r="H87" s="27">
        <f t="shared" si="22"/>
        <v>0</v>
      </c>
      <c r="I87" s="27">
        <f t="shared" si="23"/>
        <v>0</v>
      </c>
      <c r="J87" s="33"/>
      <c r="K87" s="33"/>
      <c r="L87" s="34"/>
      <c r="M87" s="34"/>
      <c r="N87" s="34"/>
    </row>
    <row r="88" spans="1:14" s="35" customFormat="1" ht="12.75">
      <c r="A88" s="40">
        <v>73</v>
      </c>
      <c r="B88" s="27">
        <f t="shared" si="16"/>
        <v>0</v>
      </c>
      <c r="C88" s="26">
        <f t="shared" si="17"/>
        <v>0</v>
      </c>
      <c r="D88" s="26">
        <f t="shared" si="18"/>
        <v>0</v>
      </c>
      <c r="E88" s="26">
        <f t="shared" si="19"/>
        <v>0</v>
      </c>
      <c r="F88" s="27">
        <f t="shared" si="20"/>
        <v>0</v>
      </c>
      <c r="G88" s="27">
        <f t="shared" si="21"/>
        <v>0</v>
      </c>
      <c r="H88" s="27">
        <f t="shared" si="22"/>
        <v>0</v>
      </c>
      <c r="I88" s="27">
        <f t="shared" si="23"/>
        <v>0</v>
      </c>
      <c r="J88" s="33"/>
      <c r="K88" s="33"/>
      <c r="L88" s="34"/>
      <c r="M88" s="34"/>
      <c r="N88" s="34"/>
    </row>
    <row r="89" spans="1:14" s="35" customFormat="1" ht="12.75">
      <c r="A89" s="40">
        <v>74</v>
      </c>
      <c r="B89" s="27">
        <f t="shared" si="16"/>
        <v>0</v>
      </c>
      <c r="C89" s="26">
        <f t="shared" si="17"/>
        <v>0</v>
      </c>
      <c r="D89" s="26">
        <f t="shared" si="18"/>
        <v>0</v>
      </c>
      <c r="E89" s="26">
        <f t="shared" si="19"/>
        <v>0</v>
      </c>
      <c r="F89" s="27">
        <f t="shared" si="20"/>
        <v>0</v>
      </c>
      <c r="G89" s="27">
        <f t="shared" si="21"/>
        <v>0</v>
      </c>
      <c r="H89" s="27">
        <f t="shared" si="22"/>
        <v>0</v>
      </c>
      <c r="I89" s="27">
        <f t="shared" si="23"/>
        <v>0</v>
      </c>
      <c r="J89" s="33"/>
      <c r="K89" s="33"/>
      <c r="L89" s="34"/>
      <c r="M89" s="34"/>
      <c r="N89" s="34"/>
    </row>
    <row r="90" spans="1:14" s="35" customFormat="1" ht="12.75">
      <c r="A90" s="40">
        <v>75</v>
      </c>
      <c r="B90" s="27">
        <f t="shared" si="16"/>
        <v>0</v>
      </c>
      <c r="C90" s="26">
        <f t="shared" si="17"/>
        <v>0</v>
      </c>
      <c r="D90" s="26">
        <f t="shared" si="18"/>
        <v>0</v>
      </c>
      <c r="E90" s="26">
        <f t="shared" si="19"/>
        <v>0</v>
      </c>
      <c r="F90" s="27">
        <f t="shared" si="20"/>
        <v>0</v>
      </c>
      <c r="G90" s="27">
        <f t="shared" si="21"/>
        <v>0</v>
      </c>
      <c r="H90" s="27">
        <f t="shared" si="22"/>
        <v>0</v>
      </c>
      <c r="I90" s="27">
        <f t="shared" si="23"/>
        <v>0</v>
      </c>
      <c r="J90" s="33"/>
      <c r="K90" s="33"/>
      <c r="L90" s="34"/>
      <c r="M90" s="34"/>
      <c r="N90" s="34"/>
    </row>
    <row r="91" spans="1:14" s="35" customFormat="1" ht="12.75">
      <c r="A91" s="40">
        <v>76</v>
      </c>
      <c r="B91" s="27">
        <f aca="true" t="shared" si="24" ref="B91:B122">IF(A91&lt;=n,H90,0)</f>
        <v>0</v>
      </c>
      <c r="C91" s="26">
        <f aca="true" t="shared" si="25" ref="C91:C122">IF(A91&lt;=n,i*B91,0)</f>
        <v>0</v>
      </c>
      <c r="D91" s="26">
        <f aca="true" t="shared" si="26" ref="D91:D122">IF(A91&lt;=n,D90,0)</f>
        <v>0</v>
      </c>
      <c r="E91" s="26">
        <f aca="true" t="shared" si="27" ref="E91:E122">IF(A91&lt;=n,seguro*B91,0)</f>
        <v>0</v>
      </c>
      <c r="F91" s="27">
        <f aca="true" t="shared" si="28" ref="F91:F122">IF(A91&lt;=n,$I$9-(E91+D91+C91),0)</f>
        <v>0</v>
      </c>
      <c r="G91" s="27">
        <f aca="true" t="shared" si="29" ref="G91:G122">IF(A91&lt;=n,G90+F91,0)</f>
        <v>0</v>
      </c>
      <c r="H91" s="27">
        <f aca="true" t="shared" si="30" ref="H91:H122">IF(A91&lt;=n,H90-F91,0)</f>
        <v>0</v>
      </c>
      <c r="I91" s="27">
        <f aca="true" t="shared" si="31" ref="I91:I122">IF(A91&lt;=n,SUM(C91:F91),0)</f>
        <v>0</v>
      </c>
      <c r="J91" s="33"/>
      <c r="K91" s="33"/>
      <c r="L91" s="34"/>
      <c r="M91" s="34"/>
      <c r="N91" s="34"/>
    </row>
    <row r="92" spans="1:14" s="35" customFormat="1" ht="12.75">
      <c r="A92" s="40">
        <v>77</v>
      </c>
      <c r="B92" s="27">
        <f t="shared" si="24"/>
        <v>0</v>
      </c>
      <c r="C92" s="26">
        <f t="shared" si="25"/>
        <v>0</v>
      </c>
      <c r="D92" s="26">
        <f t="shared" si="26"/>
        <v>0</v>
      </c>
      <c r="E92" s="26">
        <f t="shared" si="27"/>
        <v>0</v>
      </c>
      <c r="F92" s="27">
        <f t="shared" si="28"/>
        <v>0</v>
      </c>
      <c r="G92" s="27">
        <f t="shared" si="29"/>
        <v>0</v>
      </c>
      <c r="H92" s="27">
        <f t="shared" si="30"/>
        <v>0</v>
      </c>
      <c r="I92" s="27">
        <f t="shared" si="31"/>
        <v>0</v>
      </c>
      <c r="J92" s="33"/>
      <c r="K92" s="33"/>
      <c r="L92" s="34"/>
      <c r="M92" s="34"/>
      <c r="N92" s="34"/>
    </row>
    <row r="93" spans="1:14" s="35" customFormat="1" ht="12.75">
      <c r="A93" s="40">
        <v>78</v>
      </c>
      <c r="B93" s="27">
        <f t="shared" si="24"/>
        <v>0</v>
      </c>
      <c r="C93" s="26">
        <f t="shared" si="25"/>
        <v>0</v>
      </c>
      <c r="D93" s="26">
        <f t="shared" si="26"/>
        <v>0</v>
      </c>
      <c r="E93" s="26">
        <f t="shared" si="27"/>
        <v>0</v>
      </c>
      <c r="F93" s="27">
        <f t="shared" si="28"/>
        <v>0</v>
      </c>
      <c r="G93" s="27">
        <f t="shared" si="29"/>
        <v>0</v>
      </c>
      <c r="H93" s="27">
        <f t="shared" si="30"/>
        <v>0</v>
      </c>
      <c r="I93" s="27">
        <f t="shared" si="31"/>
        <v>0</v>
      </c>
      <c r="J93" s="33"/>
      <c r="K93" s="33"/>
      <c r="L93" s="34"/>
      <c r="M93" s="34"/>
      <c r="N93" s="34"/>
    </row>
    <row r="94" spans="1:14" s="35" customFormat="1" ht="12.75">
      <c r="A94" s="40">
        <v>79</v>
      </c>
      <c r="B94" s="27">
        <f t="shared" si="24"/>
        <v>0</v>
      </c>
      <c r="C94" s="26">
        <f t="shared" si="25"/>
        <v>0</v>
      </c>
      <c r="D94" s="26">
        <f t="shared" si="26"/>
        <v>0</v>
      </c>
      <c r="E94" s="26">
        <f t="shared" si="27"/>
        <v>0</v>
      </c>
      <c r="F94" s="27">
        <f t="shared" si="28"/>
        <v>0</v>
      </c>
      <c r="G94" s="27">
        <f t="shared" si="29"/>
        <v>0</v>
      </c>
      <c r="H94" s="27">
        <f t="shared" si="30"/>
        <v>0</v>
      </c>
      <c r="I94" s="27">
        <f t="shared" si="31"/>
        <v>0</v>
      </c>
      <c r="J94" s="33"/>
      <c r="K94" s="33"/>
      <c r="L94" s="34"/>
      <c r="M94" s="34"/>
      <c r="N94" s="34"/>
    </row>
    <row r="95" spans="1:14" s="35" customFormat="1" ht="12.75">
      <c r="A95" s="40">
        <v>80</v>
      </c>
      <c r="B95" s="27">
        <f t="shared" si="24"/>
        <v>0</v>
      </c>
      <c r="C95" s="26">
        <f t="shared" si="25"/>
        <v>0</v>
      </c>
      <c r="D95" s="26">
        <f t="shared" si="26"/>
        <v>0</v>
      </c>
      <c r="E95" s="26">
        <f t="shared" si="27"/>
        <v>0</v>
      </c>
      <c r="F95" s="27">
        <f t="shared" si="28"/>
        <v>0</v>
      </c>
      <c r="G95" s="27">
        <f t="shared" si="29"/>
        <v>0</v>
      </c>
      <c r="H95" s="27">
        <f t="shared" si="30"/>
        <v>0</v>
      </c>
      <c r="I95" s="27">
        <f t="shared" si="31"/>
        <v>0</v>
      </c>
      <c r="J95" s="33"/>
      <c r="K95" s="33"/>
      <c r="L95" s="34"/>
      <c r="M95" s="34"/>
      <c r="N95" s="34"/>
    </row>
    <row r="96" spans="1:14" s="35" customFormat="1" ht="12.75">
      <c r="A96" s="40">
        <v>81</v>
      </c>
      <c r="B96" s="27">
        <f t="shared" si="24"/>
        <v>0</v>
      </c>
      <c r="C96" s="26">
        <f t="shared" si="25"/>
        <v>0</v>
      </c>
      <c r="D96" s="26">
        <f t="shared" si="26"/>
        <v>0</v>
      </c>
      <c r="E96" s="26">
        <f t="shared" si="27"/>
        <v>0</v>
      </c>
      <c r="F96" s="27">
        <f t="shared" si="28"/>
        <v>0</v>
      </c>
      <c r="G96" s="27">
        <f t="shared" si="29"/>
        <v>0</v>
      </c>
      <c r="H96" s="27">
        <f t="shared" si="30"/>
        <v>0</v>
      </c>
      <c r="I96" s="27">
        <f t="shared" si="31"/>
        <v>0</v>
      </c>
      <c r="J96" s="33"/>
      <c r="K96" s="33"/>
      <c r="L96" s="34"/>
      <c r="M96" s="34"/>
      <c r="N96" s="34"/>
    </row>
    <row r="97" spans="1:14" s="35" customFormat="1" ht="12.75">
      <c r="A97" s="40">
        <v>82</v>
      </c>
      <c r="B97" s="27">
        <f t="shared" si="24"/>
        <v>0</v>
      </c>
      <c r="C97" s="26">
        <f t="shared" si="25"/>
        <v>0</v>
      </c>
      <c r="D97" s="26">
        <f t="shared" si="26"/>
        <v>0</v>
      </c>
      <c r="E97" s="26">
        <f t="shared" si="27"/>
        <v>0</v>
      </c>
      <c r="F97" s="27">
        <f t="shared" si="28"/>
        <v>0</v>
      </c>
      <c r="G97" s="27">
        <f t="shared" si="29"/>
        <v>0</v>
      </c>
      <c r="H97" s="27">
        <f t="shared" si="30"/>
        <v>0</v>
      </c>
      <c r="I97" s="27">
        <f t="shared" si="31"/>
        <v>0</v>
      </c>
      <c r="J97" s="33"/>
      <c r="K97" s="33"/>
      <c r="L97" s="34"/>
      <c r="M97" s="34"/>
      <c r="N97" s="34"/>
    </row>
    <row r="98" spans="1:14" s="35" customFormat="1" ht="12.75">
      <c r="A98" s="40">
        <v>83</v>
      </c>
      <c r="B98" s="27">
        <f t="shared" si="24"/>
        <v>0</v>
      </c>
      <c r="C98" s="26">
        <f t="shared" si="25"/>
        <v>0</v>
      </c>
      <c r="D98" s="26">
        <f t="shared" si="26"/>
        <v>0</v>
      </c>
      <c r="E98" s="26">
        <f t="shared" si="27"/>
        <v>0</v>
      </c>
      <c r="F98" s="27">
        <f t="shared" si="28"/>
        <v>0</v>
      </c>
      <c r="G98" s="27">
        <f t="shared" si="29"/>
        <v>0</v>
      </c>
      <c r="H98" s="27">
        <f t="shared" si="30"/>
        <v>0</v>
      </c>
      <c r="I98" s="27">
        <f t="shared" si="31"/>
        <v>0</v>
      </c>
      <c r="J98" s="33"/>
      <c r="K98" s="33"/>
      <c r="L98" s="34"/>
      <c r="M98" s="34"/>
      <c r="N98" s="34"/>
    </row>
    <row r="99" spans="1:14" s="35" customFormat="1" ht="12.75">
      <c r="A99" s="40">
        <v>84</v>
      </c>
      <c r="B99" s="27">
        <f t="shared" si="24"/>
        <v>0</v>
      </c>
      <c r="C99" s="26">
        <f t="shared" si="25"/>
        <v>0</v>
      </c>
      <c r="D99" s="26">
        <f t="shared" si="26"/>
        <v>0</v>
      </c>
      <c r="E99" s="26">
        <f t="shared" si="27"/>
        <v>0</v>
      </c>
      <c r="F99" s="27">
        <f t="shared" si="28"/>
        <v>0</v>
      </c>
      <c r="G99" s="27">
        <f t="shared" si="29"/>
        <v>0</v>
      </c>
      <c r="H99" s="27">
        <f t="shared" si="30"/>
        <v>0</v>
      </c>
      <c r="I99" s="27">
        <f t="shared" si="31"/>
        <v>0</v>
      </c>
      <c r="J99" s="33"/>
      <c r="K99" s="33"/>
      <c r="L99" s="34"/>
      <c r="M99" s="34"/>
      <c r="N99" s="34"/>
    </row>
    <row r="100" spans="1:14" s="35" customFormat="1" ht="12.75">
      <c r="A100" s="40">
        <v>85</v>
      </c>
      <c r="B100" s="27">
        <f t="shared" si="24"/>
        <v>0</v>
      </c>
      <c r="C100" s="26">
        <f t="shared" si="25"/>
        <v>0</v>
      </c>
      <c r="D100" s="26">
        <f t="shared" si="26"/>
        <v>0</v>
      </c>
      <c r="E100" s="26">
        <f t="shared" si="27"/>
        <v>0</v>
      </c>
      <c r="F100" s="27">
        <f t="shared" si="28"/>
        <v>0</v>
      </c>
      <c r="G100" s="27">
        <f t="shared" si="29"/>
        <v>0</v>
      </c>
      <c r="H100" s="27">
        <f t="shared" si="30"/>
        <v>0</v>
      </c>
      <c r="I100" s="27">
        <f t="shared" si="31"/>
        <v>0</v>
      </c>
      <c r="J100" s="33"/>
      <c r="K100" s="33"/>
      <c r="L100" s="34"/>
      <c r="M100" s="34"/>
      <c r="N100" s="34"/>
    </row>
    <row r="101" spans="1:14" s="35" customFormat="1" ht="12.75">
      <c r="A101" s="40">
        <v>86</v>
      </c>
      <c r="B101" s="27">
        <f t="shared" si="24"/>
        <v>0</v>
      </c>
      <c r="C101" s="26">
        <f t="shared" si="25"/>
        <v>0</v>
      </c>
      <c r="D101" s="26">
        <f t="shared" si="26"/>
        <v>0</v>
      </c>
      <c r="E101" s="26">
        <f t="shared" si="27"/>
        <v>0</v>
      </c>
      <c r="F101" s="27">
        <f t="shared" si="28"/>
        <v>0</v>
      </c>
      <c r="G101" s="27">
        <f t="shared" si="29"/>
        <v>0</v>
      </c>
      <c r="H101" s="27">
        <f t="shared" si="30"/>
        <v>0</v>
      </c>
      <c r="I101" s="27">
        <f t="shared" si="31"/>
        <v>0</v>
      </c>
      <c r="J101" s="33"/>
      <c r="K101" s="33"/>
      <c r="L101" s="34"/>
      <c r="M101" s="34"/>
      <c r="N101" s="34"/>
    </row>
    <row r="102" spans="1:14" s="35" customFormat="1" ht="12.75">
      <c r="A102" s="40">
        <v>87</v>
      </c>
      <c r="B102" s="27">
        <f t="shared" si="24"/>
        <v>0</v>
      </c>
      <c r="C102" s="26">
        <f t="shared" si="25"/>
        <v>0</v>
      </c>
      <c r="D102" s="26">
        <f t="shared" si="26"/>
        <v>0</v>
      </c>
      <c r="E102" s="26">
        <f t="shared" si="27"/>
        <v>0</v>
      </c>
      <c r="F102" s="27">
        <f t="shared" si="28"/>
        <v>0</v>
      </c>
      <c r="G102" s="27">
        <f t="shared" si="29"/>
        <v>0</v>
      </c>
      <c r="H102" s="27">
        <f t="shared" si="30"/>
        <v>0</v>
      </c>
      <c r="I102" s="27">
        <f t="shared" si="31"/>
        <v>0</v>
      </c>
      <c r="J102" s="33"/>
      <c r="K102" s="33"/>
      <c r="L102" s="34"/>
      <c r="M102" s="34"/>
      <c r="N102" s="34"/>
    </row>
    <row r="103" spans="1:14" s="35" customFormat="1" ht="12.75">
      <c r="A103" s="40">
        <v>88</v>
      </c>
      <c r="B103" s="27">
        <f t="shared" si="24"/>
        <v>0</v>
      </c>
      <c r="C103" s="26">
        <f t="shared" si="25"/>
        <v>0</v>
      </c>
      <c r="D103" s="26">
        <f t="shared" si="26"/>
        <v>0</v>
      </c>
      <c r="E103" s="26">
        <f t="shared" si="27"/>
        <v>0</v>
      </c>
      <c r="F103" s="27">
        <f t="shared" si="28"/>
        <v>0</v>
      </c>
      <c r="G103" s="27">
        <f t="shared" si="29"/>
        <v>0</v>
      </c>
      <c r="H103" s="27">
        <f t="shared" si="30"/>
        <v>0</v>
      </c>
      <c r="I103" s="27">
        <f t="shared" si="31"/>
        <v>0</v>
      </c>
      <c r="J103" s="33"/>
      <c r="K103" s="33"/>
      <c r="L103" s="34"/>
      <c r="M103" s="34"/>
      <c r="N103" s="34"/>
    </row>
    <row r="104" spans="1:14" s="35" customFormat="1" ht="12.75">
      <c r="A104" s="40">
        <v>89</v>
      </c>
      <c r="B104" s="27">
        <f t="shared" si="24"/>
        <v>0</v>
      </c>
      <c r="C104" s="26">
        <f t="shared" si="25"/>
        <v>0</v>
      </c>
      <c r="D104" s="26">
        <f t="shared" si="26"/>
        <v>0</v>
      </c>
      <c r="E104" s="26">
        <f t="shared" si="27"/>
        <v>0</v>
      </c>
      <c r="F104" s="27">
        <f t="shared" si="28"/>
        <v>0</v>
      </c>
      <c r="G104" s="27">
        <f t="shared" si="29"/>
        <v>0</v>
      </c>
      <c r="H104" s="27">
        <f t="shared" si="30"/>
        <v>0</v>
      </c>
      <c r="I104" s="27">
        <f t="shared" si="31"/>
        <v>0</v>
      </c>
      <c r="J104" s="33"/>
      <c r="K104" s="33"/>
      <c r="L104" s="34"/>
      <c r="M104" s="34"/>
      <c r="N104" s="34"/>
    </row>
    <row r="105" spans="1:14" s="35" customFormat="1" ht="12.75">
      <c r="A105" s="40">
        <v>90</v>
      </c>
      <c r="B105" s="27">
        <f t="shared" si="24"/>
        <v>0</v>
      </c>
      <c r="C105" s="26">
        <f t="shared" si="25"/>
        <v>0</v>
      </c>
      <c r="D105" s="26">
        <f t="shared" si="26"/>
        <v>0</v>
      </c>
      <c r="E105" s="26">
        <f t="shared" si="27"/>
        <v>0</v>
      </c>
      <c r="F105" s="27">
        <f t="shared" si="28"/>
        <v>0</v>
      </c>
      <c r="G105" s="27">
        <f t="shared" si="29"/>
        <v>0</v>
      </c>
      <c r="H105" s="27">
        <f t="shared" si="30"/>
        <v>0</v>
      </c>
      <c r="I105" s="27">
        <f t="shared" si="31"/>
        <v>0</v>
      </c>
      <c r="J105" s="33"/>
      <c r="K105" s="33"/>
      <c r="L105" s="34"/>
      <c r="M105" s="34"/>
      <c r="N105" s="34"/>
    </row>
    <row r="106" spans="1:14" s="35" customFormat="1" ht="12.75">
      <c r="A106" s="40">
        <v>91</v>
      </c>
      <c r="B106" s="27">
        <f t="shared" si="24"/>
        <v>0</v>
      </c>
      <c r="C106" s="26">
        <f t="shared" si="25"/>
        <v>0</v>
      </c>
      <c r="D106" s="26">
        <f t="shared" si="26"/>
        <v>0</v>
      </c>
      <c r="E106" s="26">
        <f t="shared" si="27"/>
        <v>0</v>
      </c>
      <c r="F106" s="27">
        <f t="shared" si="28"/>
        <v>0</v>
      </c>
      <c r="G106" s="27">
        <f t="shared" si="29"/>
        <v>0</v>
      </c>
      <c r="H106" s="27">
        <f t="shared" si="30"/>
        <v>0</v>
      </c>
      <c r="I106" s="27">
        <f t="shared" si="31"/>
        <v>0</v>
      </c>
      <c r="J106" s="33"/>
      <c r="K106" s="33"/>
      <c r="L106" s="34"/>
      <c r="M106" s="34"/>
      <c r="N106" s="34"/>
    </row>
    <row r="107" spans="1:14" s="35" customFormat="1" ht="12.75">
      <c r="A107" s="40">
        <v>92</v>
      </c>
      <c r="B107" s="27">
        <f t="shared" si="24"/>
        <v>0</v>
      </c>
      <c r="C107" s="26">
        <f t="shared" si="25"/>
        <v>0</v>
      </c>
      <c r="D107" s="26">
        <f t="shared" si="26"/>
        <v>0</v>
      </c>
      <c r="E107" s="26">
        <f t="shared" si="27"/>
        <v>0</v>
      </c>
      <c r="F107" s="27">
        <f t="shared" si="28"/>
        <v>0</v>
      </c>
      <c r="G107" s="27">
        <f t="shared" si="29"/>
        <v>0</v>
      </c>
      <c r="H107" s="27">
        <f t="shared" si="30"/>
        <v>0</v>
      </c>
      <c r="I107" s="27">
        <f t="shared" si="31"/>
        <v>0</v>
      </c>
      <c r="J107" s="33"/>
      <c r="K107" s="33"/>
      <c r="L107" s="34"/>
      <c r="M107" s="34"/>
      <c r="N107" s="34"/>
    </row>
    <row r="108" spans="1:14" s="35" customFormat="1" ht="12.75">
      <c r="A108" s="40">
        <v>93</v>
      </c>
      <c r="B108" s="27">
        <f t="shared" si="24"/>
        <v>0</v>
      </c>
      <c r="C108" s="26">
        <f t="shared" si="25"/>
        <v>0</v>
      </c>
      <c r="D108" s="26">
        <f t="shared" si="26"/>
        <v>0</v>
      </c>
      <c r="E108" s="26">
        <f t="shared" si="27"/>
        <v>0</v>
      </c>
      <c r="F108" s="27">
        <f t="shared" si="28"/>
        <v>0</v>
      </c>
      <c r="G108" s="27">
        <f t="shared" si="29"/>
        <v>0</v>
      </c>
      <c r="H108" s="27">
        <f t="shared" si="30"/>
        <v>0</v>
      </c>
      <c r="I108" s="27">
        <f t="shared" si="31"/>
        <v>0</v>
      </c>
      <c r="J108" s="33"/>
      <c r="K108" s="33"/>
      <c r="L108" s="34"/>
      <c r="M108" s="34"/>
      <c r="N108" s="34"/>
    </row>
    <row r="109" spans="1:14" s="35" customFormat="1" ht="12.75">
      <c r="A109" s="40">
        <v>94</v>
      </c>
      <c r="B109" s="27">
        <f t="shared" si="24"/>
        <v>0</v>
      </c>
      <c r="C109" s="26">
        <f t="shared" si="25"/>
        <v>0</v>
      </c>
      <c r="D109" s="26">
        <f t="shared" si="26"/>
        <v>0</v>
      </c>
      <c r="E109" s="26">
        <f t="shared" si="27"/>
        <v>0</v>
      </c>
      <c r="F109" s="27">
        <f t="shared" si="28"/>
        <v>0</v>
      </c>
      <c r="G109" s="27">
        <f t="shared" si="29"/>
        <v>0</v>
      </c>
      <c r="H109" s="27">
        <f t="shared" si="30"/>
        <v>0</v>
      </c>
      <c r="I109" s="27">
        <f t="shared" si="31"/>
        <v>0</v>
      </c>
      <c r="J109" s="33"/>
      <c r="K109" s="33"/>
      <c r="L109" s="34"/>
      <c r="M109" s="34"/>
      <c r="N109" s="34"/>
    </row>
    <row r="110" spans="1:14" s="35" customFormat="1" ht="12.75">
      <c r="A110" s="40">
        <v>95</v>
      </c>
      <c r="B110" s="27">
        <f t="shared" si="24"/>
        <v>0</v>
      </c>
      <c r="C110" s="26">
        <f t="shared" si="25"/>
        <v>0</v>
      </c>
      <c r="D110" s="26">
        <f t="shared" si="26"/>
        <v>0</v>
      </c>
      <c r="E110" s="26">
        <f t="shared" si="27"/>
        <v>0</v>
      </c>
      <c r="F110" s="27">
        <f t="shared" si="28"/>
        <v>0</v>
      </c>
      <c r="G110" s="27">
        <f t="shared" si="29"/>
        <v>0</v>
      </c>
      <c r="H110" s="27">
        <f t="shared" si="30"/>
        <v>0</v>
      </c>
      <c r="I110" s="27">
        <f t="shared" si="31"/>
        <v>0</v>
      </c>
      <c r="J110" s="33"/>
      <c r="K110" s="33"/>
      <c r="L110" s="34"/>
      <c r="M110" s="34"/>
      <c r="N110" s="34"/>
    </row>
    <row r="111" spans="1:14" s="35" customFormat="1" ht="12.75">
      <c r="A111" s="40">
        <v>96</v>
      </c>
      <c r="B111" s="27">
        <f t="shared" si="24"/>
        <v>0</v>
      </c>
      <c r="C111" s="26">
        <f t="shared" si="25"/>
        <v>0</v>
      </c>
      <c r="D111" s="26">
        <f t="shared" si="26"/>
        <v>0</v>
      </c>
      <c r="E111" s="26">
        <f t="shared" si="27"/>
        <v>0</v>
      </c>
      <c r="F111" s="27">
        <f t="shared" si="28"/>
        <v>0</v>
      </c>
      <c r="G111" s="27">
        <f t="shared" si="29"/>
        <v>0</v>
      </c>
      <c r="H111" s="27">
        <f t="shared" si="30"/>
        <v>0</v>
      </c>
      <c r="I111" s="27">
        <f t="shared" si="31"/>
        <v>0</v>
      </c>
      <c r="J111" s="33"/>
      <c r="K111" s="33"/>
      <c r="L111" s="34"/>
      <c r="M111" s="34"/>
      <c r="N111" s="34"/>
    </row>
    <row r="112" spans="1:14" s="35" customFormat="1" ht="12.75">
      <c r="A112" s="40">
        <v>97</v>
      </c>
      <c r="B112" s="27">
        <f t="shared" si="24"/>
        <v>0</v>
      </c>
      <c r="C112" s="26">
        <f t="shared" si="25"/>
        <v>0</v>
      </c>
      <c r="D112" s="26">
        <f t="shared" si="26"/>
        <v>0</v>
      </c>
      <c r="E112" s="26">
        <f t="shared" si="27"/>
        <v>0</v>
      </c>
      <c r="F112" s="27">
        <f t="shared" si="28"/>
        <v>0</v>
      </c>
      <c r="G112" s="27">
        <f t="shared" si="29"/>
        <v>0</v>
      </c>
      <c r="H112" s="27">
        <f t="shared" si="30"/>
        <v>0</v>
      </c>
      <c r="I112" s="27">
        <f t="shared" si="31"/>
        <v>0</v>
      </c>
      <c r="J112" s="33"/>
      <c r="K112" s="33"/>
      <c r="L112" s="34"/>
      <c r="M112" s="34"/>
      <c r="N112" s="34"/>
    </row>
    <row r="113" spans="1:14" s="35" customFormat="1" ht="12.75">
      <c r="A113" s="40">
        <v>98</v>
      </c>
      <c r="B113" s="27">
        <f t="shared" si="24"/>
        <v>0</v>
      </c>
      <c r="C113" s="26">
        <f t="shared" si="25"/>
        <v>0</v>
      </c>
      <c r="D113" s="26">
        <f t="shared" si="26"/>
        <v>0</v>
      </c>
      <c r="E113" s="26">
        <f t="shared" si="27"/>
        <v>0</v>
      </c>
      <c r="F113" s="27">
        <f t="shared" si="28"/>
        <v>0</v>
      </c>
      <c r="G113" s="27">
        <f t="shared" si="29"/>
        <v>0</v>
      </c>
      <c r="H113" s="27">
        <f t="shared" si="30"/>
        <v>0</v>
      </c>
      <c r="I113" s="27">
        <f t="shared" si="31"/>
        <v>0</v>
      </c>
      <c r="J113" s="33"/>
      <c r="K113" s="33"/>
      <c r="L113" s="34"/>
      <c r="M113" s="34"/>
      <c r="N113" s="34"/>
    </row>
    <row r="114" spans="1:14" s="35" customFormat="1" ht="12.75">
      <c r="A114" s="40">
        <v>99</v>
      </c>
      <c r="B114" s="27">
        <f t="shared" si="24"/>
        <v>0</v>
      </c>
      <c r="C114" s="26">
        <f t="shared" si="25"/>
        <v>0</v>
      </c>
      <c r="D114" s="26">
        <f t="shared" si="26"/>
        <v>0</v>
      </c>
      <c r="E114" s="26">
        <f t="shared" si="27"/>
        <v>0</v>
      </c>
      <c r="F114" s="27">
        <f t="shared" si="28"/>
        <v>0</v>
      </c>
      <c r="G114" s="27">
        <f t="shared" si="29"/>
        <v>0</v>
      </c>
      <c r="H114" s="27">
        <f t="shared" si="30"/>
        <v>0</v>
      </c>
      <c r="I114" s="27">
        <f t="shared" si="31"/>
        <v>0</v>
      </c>
      <c r="J114" s="33"/>
      <c r="K114" s="33"/>
      <c r="L114" s="34"/>
      <c r="M114" s="34"/>
      <c r="N114" s="34"/>
    </row>
    <row r="115" spans="1:14" s="35" customFormat="1" ht="12.75">
      <c r="A115" s="40">
        <v>100</v>
      </c>
      <c r="B115" s="27">
        <f t="shared" si="24"/>
        <v>0</v>
      </c>
      <c r="C115" s="26">
        <f t="shared" si="25"/>
        <v>0</v>
      </c>
      <c r="D115" s="26">
        <f t="shared" si="26"/>
        <v>0</v>
      </c>
      <c r="E115" s="26">
        <f t="shared" si="27"/>
        <v>0</v>
      </c>
      <c r="F115" s="27">
        <f t="shared" si="28"/>
        <v>0</v>
      </c>
      <c r="G115" s="27">
        <f t="shared" si="29"/>
        <v>0</v>
      </c>
      <c r="H115" s="27">
        <f t="shared" si="30"/>
        <v>0</v>
      </c>
      <c r="I115" s="27">
        <f t="shared" si="31"/>
        <v>0</v>
      </c>
      <c r="J115" s="33"/>
      <c r="K115" s="33"/>
      <c r="L115" s="34"/>
      <c r="M115" s="34"/>
      <c r="N115" s="34"/>
    </row>
    <row r="116" spans="1:14" s="35" customFormat="1" ht="12.75">
      <c r="A116" s="40">
        <v>101</v>
      </c>
      <c r="B116" s="27">
        <f t="shared" si="24"/>
        <v>0</v>
      </c>
      <c r="C116" s="26">
        <f t="shared" si="25"/>
        <v>0</v>
      </c>
      <c r="D116" s="26">
        <f t="shared" si="26"/>
        <v>0</v>
      </c>
      <c r="E116" s="26">
        <f t="shared" si="27"/>
        <v>0</v>
      </c>
      <c r="F116" s="27">
        <f t="shared" si="28"/>
        <v>0</v>
      </c>
      <c r="G116" s="27">
        <f t="shared" si="29"/>
        <v>0</v>
      </c>
      <c r="H116" s="27">
        <f t="shared" si="30"/>
        <v>0</v>
      </c>
      <c r="I116" s="27">
        <f t="shared" si="31"/>
        <v>0</v>
      </c>
      <c r="J116" s="33"/>
      <c r="K116" s="33"/>
      <c r="L116" s="34"/>
      <c r="M116" s="34"/>
      <c r="N116" s="34"/>
    </row>
    <row r="117" spans="1:14" s="35" customFormat="1" ht="12.75">
      <c r="A117" s="40">
        <v>102</v>
      </c>
      <c r="B117" s="27">
        <f t="shared" si="24"/>
        <v>0</v>
      </c>
      <c r="C117" s="26">
        <f t="shared" si="25"/>
        <v>0</v>
      </c>
      <c r="D117" s="26">
        <f t="shared" si="26"/>
        <v>0</v>
      </c>
      <c r="E117" s="26">
        <f t="shared" si="27"/>
        <v>0</v>
      </c>
      <c r="F117" s="27">
        <f t="shared" si="28"/>
        <v>0</v>
      </c>
      <c r="G117" s="27">
        <f t="shared" si="29"/>
        <v>0</v>
      </c>
      <c r="H117" s="27">
        <f t="shared" si="30"/>
        <v>0</v>
      </c>
      <c r="I117" s="27">
        <f t="shared" si="31"/>
        <v>0</v>
      </c>
      <c r="J117" s="33"/>
      <c r="K117" s="33"/>
      <c r="L117" s="34"/>
      <c r="M117" s="34"/>
      <c r="N117" s="34"/>
    </row>
    <row r="118" spans="1:14" s="35" customFormat="1" ht="12.75">
      <c r="A118" s="40">
        <v>103</v>
      </c>
      <c r="B118" s="27">
        <f t="shared" si="24"/>
        <v>0</v>
      </c>
      <c r="C118" s="26">
        <f t="shared" si="25"/>
        <v>0</v>
      </c>
      <c r="D118" s="26">
        <f t="shared" si="26"/>
        <v>0</v>
      </c>
      <c r="E118" s="26">
        <f t="shared" si="27"/>
        <v>0</v>
      </c>
      <c r="F118" s="27">
        <f t="shared" si="28"/>
        <v>0</v>
      </c>
      <c r="G118" s="27">
        <f t="shared" si="29"/>
        <v>0</v>
      </c>
      <c r="H118" s="27">
        <f t="shared" si="30"/>
        <v>0</v>
      </c>
      <c r="I118" s="27">
        <f t="shared" si="31"/>
        <v>0</v>
      </c>
      <c r="J118" s="33"/>
      <c r="K118" s="33"/>
      <c r="L118" s="34"/>
      <c r="M118" s="34"/>
      <c r="N118" s="34"/>
    </row>
    <row r="119" spans="1:14" s="35" customFormat="1" ht="12.75">
      <c r="A119" s="40">
        <v>104</v>
      </c>
      <c r="B119" s="27">
        <f t="shared" si="24"/>
        <v>0</v>
      </c>
      <c r="C119" s="26">
        <f t="shared" si="25"/>
        <v>0</v>
      </c>
      <c r="D119" s="26">
        <f t="shared" si="26"/>
        <v>0</v>
      </c>
      <c r="E119" s="26">
        <f t="shared" si="27"/>
        <v>0</v>
      </c>
      <c r="F119" s="27">
        <f t="shared" si="28"/>
        <v>0</v>
      </c>
      <c r="G119" s="27">
        <f t="shared" si="29"/>
        <v>0</v>
      </c>
      <c r="H119" s="27">
        <f t="shared" si="30"/>
        <v>0</v>
      </c>
      <c r="I119" s="27">
        <f t="shared" si="31"/>
        <v>0</v>
      </c>
      <c r="J119" s="33"/>
      <c r="K119" s="33"/>
      <c r="L119" s="34"/>
      <c r="M119" s="34"/>
      <c r="N119" s="34"/>
    </row>
    <row r="120" spans="1:14" s="35" customFormat="1" ht="12.75">
      <c r="A120" s="40">
        <v>105</v>
      </c>
      <c r="B120" s="27">
        <f t="shared" si="24"/>
        <v>0</v>
      </c>
      <c r="C120" s="26">
        <f t="shared" si="25"/>
        <v>0</v>
      </c>
      <c r="D120" s="26">
        <f t="shared" si="26"/>
        <v>0</v>
      </c>
      <c r="E120" s="26">
        <f t="shared" si="27"/>
        <v>0</v>
      </c>
      <c r="F120" s="27">
        <f t="shared" si="28"/>
        <v>0</v>
      </c>
      <c r="G120" s="27">
        <f t="shared" si="29"/>
        <v>0</v>
      </c>
      <c r="H120" s="27">
        <f t="shared" si="30"/>
        <v>0</v>
      </c>
      <c r="I120" s="27">
        <f t="shared" si="31"/>
        <v>0</v>
      </c>
      <c r="J120" s="33"/>
      <c r="K120" s="33"/>
      <c r="L120" s="34"/>
      <c r="M120" s="34"/>
      <c r="N120" s="34"/>
    </row>
    <row r="121" spans="1:14" s="35" customFormat="1" ht="12.75">
      <c r="A121" s="40">
        <v>106</v>
      </c>
      <c r="B121" s="27">
        <f t="shared" si="24"/>
        <v>0</v>
      </c>
      <c r="C121" s="26">
        <f t="shared" si="25"/>
        <v>0</v>
      </c>
      <c r="D121" s="26">
        <f t="shared" si="26"/>
        <v>0</v>
      </c>
      <c r="E121" s="26">
        <f t="shared" si="27"/>
        <v>0</v>
      </c>
      <c r="F121" s="27">
        <f t="shared" si="28"/>
        <v>0</v>
      </c>
      <c r="G121" s="27">
        <f t="shared" si="29"/>
        <v>0</v>
      </c>
      <c r="H121" s="27">
        <f t="shared" si="30"/>
        <v>0</v>
      </c>
      <c r="I121" s="27">
        <f t="shared" si="31"/>
        <v>0</v>
      </c>
      <c r="J121" s="33"/>
      <c r="K121" s="33"/>
      <c r="L121" s="34"/>
      <c r="M121" s="34"/>
      <c r="N121" s="34"/>
    </row>
    <row r="122" spans="1:14" s="35" customFormat="1" ht="12.75">
      <c r="A122" s="40">
        <v>107</v>
      </c>
      <c r="B122" s="27">
        <f t="shared" si="24"/>
        <v>0</v>
      </c>
      <c r="C122" s="26">
        <f t="shared" si="25"/>
        <v>0</v>
      </c>
      <c r="D122" s="26">
        <f t="shared" si="26"/>
        <v>0</v>
      </c>
      <c r="E122" s="26">
        <f t="shared" si="27"/>
        <v>0</v>
      </c>
      <c r="F122" s="27">
        <f t="shared" si="28"/>
        <v>0</v>
      </c>
      <c r="G122" s="27">
        <f t="shared" si="29"/>
        <v>0</v>
      </c>
      <c r="H122" s="27">
        <f t="shared" si="30"/>
        <v>0</v>
      </c>
      <c r="I122" s="27">
        <f t="shared" si="31"/>
        <v>0</v>
      </c>
      <c r="J122" s="33"/>
      <c r="K122" s="33"/>
      <c r="L122" s="34"/>
      <c r="M122" s="34"/>
      <c r="N122" s="34"/>
    </row>
    <row r="123" spans="1:14" s="35" customFormat="1" ht="12.75">
      <c r="A123" s="40">
        <v>108</v>
      </c>
      <c r="B123" s="27">
        <f>IF(A123&lt;=n,H122,0)</f>
        <v>0</v>
      </c>
      <c r="C123" s="26">
        <f>IF(A123&lt;=n,i*B123,0)</f>
        <v>0</v>
      </c>
      <c r="D123" s="26">
        <f aca="true" t="shared" si="32" ref="D123:D135">IF(A123&lt;=n,D122,0)</f>
        <v>0</v>
      </c>
      <c r="E123" s="26">
        <f aca="true" t="shared" si="33" ref="E123:E135">IF(A123&lt;=n,seguro*B123,0)</f>
        <v>0</v>
      </c>
      <c r="F123" s="27">
        <f>IF(A123&lt;=n,$I$9-(E123+D123+C123),0)</f>
        <v>0</v>
      </c>
      <c r="G123" s="27">
        <f>IF(A123&lt;=n,G122+F123,0)</f>
        <v>0</v>
      </c>
      <c r="H123" s="27">
        <f aca="true" t="shared" si="34" ref="H123:H135">IF(A123&lt;=n,H122-F123,0)</f>
        <v>0</v>
      </c>
      <c r="I123" s="27">
        <f aca="true" t="shared" si="35" ref="I123:I135">IF(A123&lt;=n,SUM(C123:F123),0)</f>
        <v>0</v>
      </c>
      <c r="J123" s="33"/>
      <c r="K123" s="33"/>
      <c r="L123" s="34"/>
      <c r="M123" s="34"/>
      <c r="N123" s="34"/>
    </row>
    <row r="124" spans="1:14" s="35" customFormat="1" ht="12.75">
      <c r="A124" s="40">
        <v>109</v>
      </c>
      <c r="B124" s="27">
        <f>IF(A124&lt;=n,H123,0)</f>
        <v>0</v>
      </c>
      <c r="C124" s="26">
        <f>IF(A124&lt;=n,i*B124,0)</f>
        <v>0</v>
      </c>
      <c r="D124" s="26">
        <f t="shared" si="32"/>
        <v>0</v>
      </c>
      <c r="E124" s="26">
        <f t="shared" si="33"/>
        <v>0</v>
      </c>
      <c r="F124" s="27">
        <f>IF(A124&lt;=n,$I$9-(E124+D124+C124),0)</f>
        <v>0</v>
      </c>
      <c r="G124" s="27">
        <f>IF(A124&lt;=n,G123+F124,0)</f>
        <v>0</v>
      </c>
      <c r="H124" s="27">
        <f t="shared" si="34"/>
        <v>0</v>
      </c>
      <c r="I124" s="27">
        <f t="shared" si="35"/>
        <v>0</v>
      </c>
      <c r="J124" s="33"/>
      <c r="K124" s="33"/>
      <c r="L124" s="34"/>
      <c r="M124" s="34"/>
      <c r="N124" s="34"/>
    </row>
    <row r="125" spans="1:14" s="35" customFormat="1" ht="12.75">
      <c r="A125" s="40">
        <v>110</v>
      </c>
      <c r="B125" s="27">
        <f>IF(A125&lt;=n,H124,0)</f>
        <v>0</v>
      </c>
      <c r="C125" s="26">
        <f>IF(A125&lt;=n,i*B125,0)</f>
        <v>0</v>
      </c>
      <c r="D125" s="26">
        <f t="shared" si="32"/>
        <v>0</v>
      </c>
      <c r="E125" s="26">
        <f t="shared" si="33"/>
        <v>0</v>
      </c>
      <c r="F125" s="27">
        <f>IF(A125&lt;=n,$I$9-(E125+D125+C125),0)</f>
        <v>0</v>
      </c>
      <c r="G125" s="27">
        <f>IF(A125&lt;=n,G124+F125,0)</f>
        <v>0</v>
      </c>
      <c r="H125" s="27">
        <f t="shared" si="34"/>
        <v>0</v>
      </c>
      <c r="I125" s="27">
        <f t="shared" si="35"/>
        <v>0</v>
      </c>
      <c r="J125" s="33"/>
      <c r="K125" s="33"/>
      <c r="L125" s="34"/>
      <c r="M125" s="34"/>
      <c r="N125" s="34"/>
    </row>
    <row r="126" spans="1:14" s="35" customFormat="1" ht="12.75">
      <c r="A126" s="40">
        <v>111</v>
      </c>
      <c r="B126" s="27">
        <f>IF(A126&lt;=n,H125,0)</f>
        <v>0</v>
      </c>
      <c r="C126" s="26">
        <f>IF(A126&lt;=n,i*B126,0)</f>
        <v>0</v>
      </c>
      <c r="D126" s="26">
        <f t="shared" si="32"/>
        <v>0</v>
      </c>
      <c r="E126" s="26">
        <f t="shared" si="33"/>
        <v>0</v>
      </c>
      <c r="F126" s="27">
        <f>IF(A126&lt;=n,$I$9-(E126+D126+C126),0)</f>
        <v>0</v>
      </c>
      <c r="G126" s="27">
        <f>IF(A126&lt;=n,G125+F126,0)</f>
        <v>0</v>
      </c>
      <c r="H126" s="27">
        <f t="shared" si="34"/>
        <v>0</v>
      </c>
      <c r="I126" s="27">
        <f t="shared" si="35"/>
        <v>0</v>
      </c>
      <c r="J126" s="33"/>
      <c r="K126" s="33"/>
      <c r="L126" s="34"/>
      <c r="M126" s="34"/>
      <c r="N126" s="34"/>
    </row>
    <row r="127" spans="1:14" s="35" customFormat="1" ht="12.75">
      <c r="A127" s="40">
        <v>112</v>
      </c>
      <c r="B127" s="27">
        <f>IF(A127&lt;=n,H126,0)</f>
        <v>0</v>
      </c>
      <c r="C127" s="26">
        <f>IF(A127&lt;=n,i*B127,0)</f>
        <v>0</v>
      </c>
      <c r="D127" s="26">
        <f t="shared" si="32"/>
        <v>0</v>
      </c>
      <c r="E127" s="26">
        <f t="shared" si="33"/>
        <v>0</v>
      </c>
      <c r="F127" s="27">
        <f>IF(A127&lt;=n,$I$9-(E127+D127+C127),0)</f>
        <v>0</v>
      </c>
      <c r="G127" s="27">
        <f>IF(A127&lt;=n,G126+F127,0)</f>
        <v>0</v>
      </c>
      <c r="H127" s="27">
        <f t="shared" si="34"/>
        <v>0</v>
      </c>
      <c r="I127" s="27">
        <f t="shared" si="35"/>
        <v>0</v>
      </c>
      <c r="J127" s="33"/>
      <c r="K127" s="33"/>
      <c r="L127" s="34"/>
      <c r="M127" s="34"/>
      <c r="N127" s="34"/>
    </row>
    <row r="128" spans="1:14" s="35" customFormat="1" ht="12.75">
      <c r="A128" s="40">
        <v>113</v>
      </c>
      <c r="B128" s="27">
        <f>IF(A128&lt;=n,H127,0)</f>
        <v>0</v>
      </c>
      <c r="C128" s="26">
        <f>IF(A128&lt;=n,i*B128,0)</f>
        <v>0</v>
      </c>
      <c r="D128" s="26">
        <f t="shared" si="32"/>
        <v>0</v>
      </c>
      <c r="E128" s="26">
        <f t="shared" si="33"/>
        <v>0</v>
      </c>
      <c r="F128" s="27">
        <f>IF(A128&lt;=n,$I$9-(E128+D128+C128),0)</f>
        <v>0</v>
      </c>
      <c r="G128" s="27">
        <f>IF(A128&lt;=n,G127+F128,0)</f>
        <v>0</v>
      </c>
      <c r="H128" s="27">
        <f t="shared" si="34"/>
        <v>0</v>
      </c>
      <c r="I128" s="27">
        <f t="shared" si="35"/>
        <v>0</v>
      </c>
      <c r="J128" s="33"/>
      <c r="K128" s="33"/>
      <c r="L128" s="34"/>
      <c r="M128" s="34"/>
      <c r="N128" s="34"/>
    </row>
    <row r="129" spans="1:14" s="35" customFormat="1" ht="12.75">
      <c r="A129" s="40">
        <v>114</v>
      </c>
      <c r="B129" s="27">
        <f>IF(A129&lt;=n,H128,0)</f>
        <v>0</v>
      </c>
      <c r="C129" s="26">
        <f>IF(A129&lt;=n,i*B129,0)</f>
        <v>0</v>
      </c>
      <c r="D129" s="26">
        <f t="shared" si="32"/>
        <v>0</v>
      </c>
      <c r="E129" s="26">
        <f t="shared" si="33"/>
        <v>0</v>
      </c>
      <c r="F129" s="27">
        <f>IF(A129&lt;=n,$I$9-(E129+D129+C129),0)</f>
        <v>0</v>
      </c>
      <c r="G129" s="27">
        <f>IF(A129&lt;=n,G128+F129,0)</f>
        <v>0</v>
      </c>
      <c r="H129" s="27">
        <f t="shared" si="34"/>
        <v>0</v>
      </c>
      <c r="I129" s="27">
        <f t="shared" si="35"/>
        <v>0</v>
      </c>
      <c r="J129" s="33"/>
      <c r="K129" s="33"/>
      <c r="L129" s="34"/>
      <c r="M129" s="34"/>
      <c r="N129" s="34"/>
    </row>
    <row r="130" spans="1:14" s="35" customFormat="1" ht="12.75">
      <c r="A130" s="40">
        <v>115</v>
      </c>
      <c r="B130" s="27">
        <f>IF(A130&lt;=n,H129,0)</f>
        <v>0</v>
      </c>
      <c r="C130" s="26">
        <f>IF(A130&lt;=n,i*B130,0)</f>
        <v>0</v>
      </c>
      <c r="D130" s="26">
        <f t="shared" si="32"/>
        <v>0</v>
      </c>
      <c r="E130" s="26">
        <f t="shared" si="33"/>
        <v>0</v>
      </c>
      <c r="F130" s="27">
        <f>IF(A130&lt;=n,$I$9-(E130+D130+C130),0)</f>
        <v>0</v>
      </c>
      <c r="G130" s="27">
        <f>IF(A130&lt;=n,G129+F130,0)</f>
        <v>0</v>
      </c>
      <c r="H130" s="27">
        <f t="shared" si="34"/>
        <v>0</v>
      </c>
      <c r="I130" s="27">
        <f t="shared" si="35"/>
        <v>0</v>
      </c>
      <c r="J130" s="33"/>
      <c r="K130" s="33"/>
      <c r="L130" s="34"/>
      <c r="M130" s="34"/>
      <c r="N130" s="34"/>
    </row>
    <row r="131" spans="1:14" s="35" customFormat="1" ht="12.75">
      <c r="A131" s="40">
        <v>116</v>
      </c>
      <c r="B131" s="27">
        <f>IF(A131&lt;=n,H130,0)</f>
        <v>0</v>
      </c>
      <c r="C131" s="26">
        <f>IF(A131&lt;=n,i*B131,0)</f>
        <v>0</v>
      </c>
      <c r="D131" s="26">
        <f t="shared" si="32"/>
        <v>0</v>
      </c>
      <c r="E131" s="26">
        <f t="shared" si="33"/>
        <v>0</v>
      </c>
      <c r="F131" s="27">
        <f>IF(A131&lt;=n,$I$9-(E131+D131+C131),0)</f>
        <v>0</v>
      </c>
      <c r="G131" s="27">
        <f>IF(A131&lt;=n,G130+F131,0)</f>
        <v>0</v>
      </c>
      <c r="H131" s="27">
        <f t="shared" si="34"/>
        <v>0</v>
      </c>
      <c r="I131" s="27">
        <f t="shared" si="35"/>
        <v>0</v>
      </c>
      <c r="J131" s="33"/>
      <c r="K131" s="33"/>
      <c r="L131" s="34"/>
      <c r="M131" s="34"/>
      <c r="N131" s="34"/>
    </row>
    <row r="132" spans="1:14" s="35" customFormat="1" ht="12.75">
      <c r="A132" s="40">
        <v>117</v>
      </c>
      <c r="B132" s="27">
        <f>IF(A132&lt;=n,H131,0)</f>
        <v>0</v>
      </c>
      <c r="C132" s="26">
        <f>IF(A132&lt;=n,i*B132,0)</f>
        <v>0</v>
      </c>
      <c r="D132" s="26">
        <f t="shared" si="32"/>
        <v>0</v>
      </c>
      <c r="E132" s="26">
        <f t="shared" si="33"/>
        <v>0</v>
      </c>
      <c r="F132" s="27">
        <f>IF(A132&lt;=n,$I$9-(E132+D132+C132),0)</f>
        <v>0</v>
      </c>
      <c r="G132" s="27">
        <f>IF(A132&lt;=n,G131+F132,0)</f>
        <v>0</v>
      </c>
      <c r="H132" s="27">
        <f t="shared" si="34"/>
        <v>0</v>
      </c>
      <c r="I132" s="27">
        <f t="shared" si="35"/>
        <v>0</v>
      </c>
      <c r="J132" s="33"/>
      <c r="K132" s="33"/>
      <c r="L132" s="34"/>
      <c r="M132" s="34"/>
      <c r="N132" s="34"/>
    </row>
    <row r="133" spans="1:14" s="35" customFormat="1" ht="12.75">
      <c r="A133" s="40">
        <v>118</v>
      </c>
      <c r="B133" s="27">
        <f>IF(A133&lt;=n,H132,0)</f>
        <v>0</v>
      </c>
      <c r="C133" s="26">
        <f>IF(A133&lt;=n,i*B133,0)</f>
        <v>0</v>
      </c>
      <c r="D133" s="26">
        <f t="shared" si="32"/>
        <v>0</v>
      </c>
      <c r="E133" s="26">
        <f t="shared" si="33"/>
        <v>0</v>
      </c>
      <c r="F133" s="27">
        <f>IF(A133&lt;=n,$I$9-(E133+D133+C133),0)</f>
        <v>0</v>
      </c>
      <c r="G133" s="27">
        <f>IF(A133&lt;=n,G132+F133,0)</f>
        <v>0</v>
      </c>
      <c r="H133" s="27">
        <f t="shared" si="34"/>
        <v>0</v>
      </c>
      <c r="I133" s="27">
        <f t="shared" si="35"/>
        <v>0</v>
      </c>
      <c r="J133" s="33"/>
      <c r="K133" s="33"/>
      <c r="L133" s="34"/>
      <c r="M133" s="34"/>
      <c r="N133" s="34"/>
    </row>
    <row r="134" spans="1:14" s="35" customFormat="1" ht="12.75">
      <c r="A134" s="40">
        <v>119</v>
      </c>
      <c r="B134" s="27">
        <f>IF(A134&lt;=n,H133,0)</f>
        <v>0</v>
      </c>
      <c r="C134" s="26">
        <f>IF(A134&lt;=n,i*B134,0)</f>
        <v>0</v>
      </c>
      <c r="D134" s="26">
        <f t="shared" si="32"/>
        <v>0</v>
      </c>
      <c r="E134" s="26">
        <f t="shared" si="33"/>
        <v>0</v>
      </c>
      <c r="F134" s="27">
        <f>IF(A134&lt;=n,$I$9-(E134+D134+C134),0)</f>
        <v>0</v>
      </c>
      <c r="G134" s="27">
        <f>IF(A134&lt;=n,G133+F134,0)</f>
        <v>0</v>
      </c>
      <c r="H134" s="27">
        <f t="shared" si="34"/>
        <v>0</v>
      </c>
      <c r="I134" s="27">
        <f t="shared" si="35"/>
        <v>0</v>
      </c>
      <c r="J134" s="33"/>
      <c r="K134" s="33"/>
      <c r="L134" s="34"/>
      <c r="M134" s="34"/>
      <c r="N134" s="34"/>
    </row>
    <row r="135" spans="1:14" s="35" customFormat="1" ht="12.75">
      <c r="A135" s="40">
        <v>120</v>
      </c>
      <c r="B135" s="27">
        <f>IF(A135&lt;=n,H134,0)</f>
        <v>0</v>
      </c>
      <c r="C135" s="26">
        <f>IF(A135&lt;=n,i*B135,0)</f>
        <v>0</v>
      </c>
      <c r="D135" s="26">
        <f t="shared" si="32"/>
        <v>0</v>
      </c>
      <c r="E135" s="26">
        <f t="shared" si="33"/>
        <v>0</v>
      </c>
      <c r="F135" s="27">
        <f>IF(A135&lt;=n,$I$9-(E135+D135+C135),0)</f>
        <v>0</v>
      </c>
      <c r="G135" s="27">
        <f>IF(A135&lt;=n,G134+F135,0)</f>
        <v>0</v>
      </c>
      <c r="H135" s="27">
        <f t="shared" si="34"/>
        <v>0</v>
      </c>
      <c r="I135" s="27">
        <f t="shared" si="35"/>
        <v>0</v>
      </c>
      <c r="J135" s="33"/>
      <c r="K135" s="33"/>
      <c r="L135" s="34"/>
      <c r="M135" s="34"/>
      <c r="N135" s="34"/>
    </row>
    <row r="136" spans="1:14" ht="12.75">
      <c r="A136" s="2"/>
      <c r="B136" s="15"/>
      <c r="C136" s="2"/>
      <c r="D136" s="2"/>
      <c r="E136" s="2"/>
      <c r="F136" s="15"/>
      <c r="G136" s="2"/>
      <c r="H136" s="2"/>
      <c r="I136" s="2"/>
      <c r="J136" s="2"/>
      <c r="K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2"/>
      <c r="N142" s="2"/>
    </row>
  </sheetData>
  <sheetProtection/>
  <mergeCells count="2">
    <mergeCell ref="D4:H4"/>
    <mergeCell ref="A2:J2"/>
  </mergeCells>
  <conditionalFormatting sqref="I16">
    <cfRule type="cellIs" priority="9" dxfId="0" operator="greaterThan" stopIfTrue="1">
      <formula>$B16+$C16+#REF!+$D16+$E16</formula>
    </cfRule>
  </conditionalFormatting>
  <conditionalFormatting sqref="I17:I27">
    <cfRule type="cellIs" priority="12" dxfId="0" operator="greaterThan" stopIfTrue="1">
      <formula>$B17+$C17+$D17+#REF!+$E17</formula>
    </cfRule>
  </conditionalFormatting>
  <conditionalFormatting sqref="K17:K135 J17:J27 G16:H16 B16:F27 B28:E135">
    <cfRule type="cellIs" priority="4" dxfId="0" operator="lessThanOrEqual" stopIfTrue="1">
      <formula>0</formula>
    </cfRule>
  </conditionalFormatting>
  <conditionalFormatting sqref="J28:J135">
    <cfRule type="cellIs" priority="5" dxfId="0" operator="lessThanOrEqual" stopIfTrue="1">
      <formula>0</formula>
    </cfRule>
    <cfRule type="cellIs" priority="6" dxfId="0" operator="greaterThan" stopIfTrue="1">
      <formula>$B$5</formula>
    </cfRule>
  </conditionalFormatting>
  <conditionalFormatting sqref="A16:A135">
    <cfRule type="cellIs" priority="10" dxfId="0" operator="greaterThan" stopIfTrue="1">
      <formula>$B$4</formula>
    </cfRule>
  </conditionalFormatting>
  <conditionalFormatting sqref="F28:I135">
    <cfRule type="cellIs" priority="1" dxfId="0" operator="lessThanOrEqual" stopIfTrue="1">
      <formula>0</formula>
    </cfRule>
  </conditionalFormatting>
  <printOptions horizontalCentered="1"/>
  <pageMargins left="0.25" right="0.25" top="0.9296875" bottom="0.75" header="0.3" footer="0.3"/>
  <pageSetup fitToHeight="2" horizontalDpi="300" verticalDpi="300" orientation="landscape" paperSize="9" scale="8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Zfleita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y Cristina Fleita</dc:creator>
  <cp:keywords/>
  <dc:description/>
  <cp:lastModifiedBy>alautharte</cp:lastModifiedBy>
  <cp:lastPrinted>2019-05-27T14:12:43Z</cp:lastPrinted>
  <dcterms:created xsi:type="dcterms:W3CDTF">2000-08-25T10:20:53Z</dcterms:created>
  <dcterms:modified xsi:type="dcterms:W3CDTF">2022-11-09T10:56:02Z</dcterms:modified>
  <cp:category/>
  <cp:version/>
  <cp:contentType/>
  <cp:contentStatus/>
</cp:coreProperties>
</file>